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18" yWindow="46" windowWidth="12122" windowHeight="8576" tabRatio="815" activeTab="0"/>
  </bookViews>
  <sheets>
    <sheet name="VÝSLEDKY" sheetId="1" r:id="rId1"/>
  </sheets>
  <definedNames>
    <definedName name="_xlnm.Print_Area" localSheetId="0">'VÝSLEDKY'!$A$1:$BU$22</definedName>
  </definedNames>
  <calcPr fullCalcOnLoad="1"/>
</workbook>
</file>

<file path=xl/sharedStrings.xml><?xml version="1.0" encoding="utf-8"?>
<sst xmlns="http://schemas.openxmlformats.org/spreadsheetml/2006/main" count="256" uniqueCount="61">
  <si>
    <t>Č.</t>
  </si>
  <si>
    <t>Střelec</t>
  </si>
  <si>
    <t>Pořadí</t>
  </si>
  <si>
    <t>Čas</t>
  </si>
  <si>
    <t>Body celkem</t>
  </si>
  <si>
    <t>Hodnoty</t>
  </si>
  <si>
    <t>Stage 2</t>
  </si>
  <si>
    <t>Stage 3</t>
  </si>
  <si>
    <t>Stage 6</t>
  </si>
  <si>
    <t>Σ</t>
  </si>
  <si>
    <t>Disciplína</t>
  </si>
  <si>
    <t>Stage 1</t>
  </si>
  <si>
    <t>Stage 4</t>
  </si>
  <si>
    <t>Přestřelka</t>
  </si>
  <si>
    <t>Stage 5</t>
  </si>
  <si>
    <t>Obrana tábora</t>
  </si>
  <si>
    <t>Lov bizona</t>
  </si>
  <si>
    <t>Přepadení karavany</t>
  </si>
  <si>
    <t>Útok na srub</t>
  </si>
  <si>
    <t>Falešná karta</t>
  </si>
  <si>
    <t>Střelnice Horní Police</t>
  </si>
  <si>
    <t>15. září 2012</t>
  </si>
  <si>
    <t>"Obrana ranče"</t>
  </si>
  <si>
    <t>Mířenka 50 m</t>
  </si>
  <si>
    <t>Brtínský Edvin</t>
  </si>
  <si>
    <t>Snášel Jiří</t>
  </si>
  <si>
    <t>Janda Jaroslav</t>
  </si>
  <si>
    <t xml:space="preserve">Kramář David </t>
  </si>
  <si>
    <t>Menger Petr</t>
  </si>
  <si>
    <t>Jedlička Jiří</t>
  </si>
  <si>
    <t>Cígler Jíří</t>
  </si>
  <si>
    <t>Penalizace                 (5 vteřin)</t>
  </si>
  <si>
    <t>Penalizace                      (5 vteřin)</t>
  </si>
  <si>
    <t>Penalizace                        (5 vteřin)</t>
  </si>
  <si>
    <t>Penalizace                       (5 vteřin)</t>
  </si>
  <si>
    <t>Penalizace                              (5 vteřin)</t>
  </si>
  <si>
    <t>Šípalová Věra</t>
  </si>
  <si>
    <t>Old Turkey</t>
  </si>
  <si>
    <t>Horn Beetle</t>
  </si>
  <si>
    <t>August</t>
  </si>
  <si>
    <t>Homer</t>
  </si>
  <si>
    <t>Doc</t>
  </si>
  <si>
    <t>Šotek</t>
  </si>
  <si>
    <t>Colbert</t>
  </si>
  <si>
    <t>John</t>
  </si>
  <si>
    <t>Uncle Sid</t>
  </si>
  <si>
    <t>Zubák</t>
  </si>
  <si>
    <t>Thunderman</t>
  </si>
  <si>
    <t>Wild Charlie</t>
  </si>
  <si>
    <t>Dědek</t>
  </si>
  <si>
    <t>Závod AWS ve westernové střelbě</t>
  </si>
  <si>
    <t>Čas s bonusem a penalizací</t>
  </si>
  <si>
    <t>1 - PŘESTŘELKA</t>
  </si>
  <si>
    <t>2 - LOV BIZONA</t>
  </si>
  <si>
    <t>3 - PŘEPADENÍ KARAVANY</t>
  </si>
  <si>
    <t>4 - OBRANA TÁBORA</t>
  </si>
  <si>
    <t>5 - ÚTOK NA SRUB</t>
  </si>
  <si>
    <t>6 - FALEŠNÁ KARTA</t>
  </si>
  <si>
    <t>7 - MÍŘENÁ 50 m</t>
  </si>
  <si>
    <t>8 - SENIOŘI</t>
  </si>
  <si>
    <t>9 - CELKOVÉ POŘADÍ PODLE CELKOVÉHO ČASU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</si>
</sst>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2"/>
      <name val="Courier New CE"/>
      <family val="3"/>
    </font>
    <font>
      <sz val="10"/>
      <name val="Courier New CE"/>
      <family val="3"/>
    </font>
    <font>
      <sz val="8"/>
      <name val="Courier New CE"/>
      <family val="3"/>
    </font>
    <font>
      <b/>
      <sz val="14"/>
      <name val="Courier New CE"/>
      <family val="0"/>
    </font>
    <font>
      <sz val="11"/>
      <name val="Courier New CE"/>
      <family val="3"/>
    </font>
    <font>
      <b/>
      <sz val="11"/>
      <name val="Courier New CE"/>
      <family val="0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9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7"/>
      <name val="Courier New CE"/>
      <family val="3"/>
    </font>
    <font>
      <b/>
      <sz val="16"/>
      <name val="Courier New CE"/>
      <family val="0"/>
    </font>
    <font>
      <b/>
      <sz val="14"/>
      <color indexed="10"/>
      <name val="Courier New CE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0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1" xfId="0" applyFont="1" applyFill="1" applyBorder="1" applyAlignment="1" applyProtection="1">
      <alignment horizontal="center" vertical="center"/>
      <protection locked="0"/>
    </xf>
    <xf numFmtId="0" fontId="7" fillId="30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22"/>
  <sheetViews>
    <sheetView tabSelected="1" view="pageBreakPreview" zoomScale="50" zoomScaleSheetLayoutView="50" zoomScalePageLayoutView="0" workbookViewId="0" topLeftCell="A1">
      <pane ySplit="2" topLeftCell="A3" activePane="bottomLeft" state="frozen"/>
      <selection pane="topLeft" activeCell="H12" sqref="H12"/>
      <selection pane="bottomLeft" activeCell="E27" sqref="E27"/>
    </sheetView>
  </sheetViews>
  <sheetFormatPr defaultColWidth="9.140625" defaultRowHeight="21" customHeight="1"/>
  <cols>
    <col min="1" max="1" width="19.7109375" style="4" customWidth="1"/>
    <col min="2" max="2" width="6.7109375" style="3" customWidth="1"/>
    <col min="3" max="3" width="50.7109375" style="4" customWidth="1"/>
    <col min="4" max="4" width="5.57421875" style="1" customWidth="1"/>
    <col min="5" max="5" width="37.57421875" style="6" customWidth="1"/>
    <col min="6" max="6" width="10.57421875" style="2" customWidth="1"/>
    <col min="7" max="7" width="12.7109375" style="1" customWidth="1"/>
    <col min="8" max="8" width="11.57421875" style="1" customWidth="1"/>
    <col min="9" max="9" width="8.57421875" style="1" customWidth="1"/>
    <col min="10" max="10" width="5.57421875" style="1" customWidth="1"/>
    <col min="11" max="11" width="37.57421875" style="6" customWidth="1"/>
    <col min="12" max="12" width="10.57421875" style="2" customWidth="1"/>
    <col min="13" max="13" width="12.7109375" style="1" customWidth="1"/>
    <col min="14" max="14" width="11.57421875" style="1" customWidth="1"/>
    <col min="15" max="15" width="8.57421875" style="1" customWidth="1"/>
    <col min="16" max="16" width="5.57421875" style="1" customWidth="1"/>
    <col min="17" max="17" width="37.57421875" style="6" customWidth="1"/>
    <col min="18" max="18" width="10.57421875" style="2" customWidth="1"/>
    <col min="19" max="19" width="12.7109375" style="1" customWidth="1"/>
    <col min="20" max="20" width="11.57421875" style="1" customWidth="1"/>
    <col min="21" max="21" width="8.57421875" style="1" customWidth="1"/>
    <col min="22" max="22" width="5.57421875" style="1" customWidth="1"/>
    <col min="23" max="23" width="37.57421875" style="6" customWidth="1"/>
    <col min="24" max="24" width="10.57421875" style="2" customWidth="1"/>
    <col min="25" max="25" width="12.7109375" style="1" customWidth="1"/>
    <col min="26" max="26" width="11.57421875" style="1" customWidth="1"/>
    <col min="27" max="27" width="8.57421875" style="1" customWidth="1"/>
    <col min="28" max="28" width="5.57421875" style="1" customWidth="1"/>
    <col min="29" max="29" width="37.57421875" style="6" customWidth="1"/>
    <col min="30" max="30" width="10.57421875" style="2" customWidth="1"/>
    <col min="31" max="31" width="12.7109375" style="1" customWidth="1"/>
    <col min="32" max="32" width="11.57421875" style="1" customWidth="1"/>
    <col min="33" max="33" width="8.57421875" style="1" customWidth="1"/>
    <col min="34" max="34" width="5.57421875" style="1" customWidth="1"/>
    <col min="35" max="35" width="37.57421875" style="6" customWidth="1"/>
    <col min="36" max="36" width="10.57421875" style="2" customWidth="1"/>
    <col min="37" max="37" width="12.7109375" style="1" customWidth="1"/>
    <col min="38" max="38" width="11.57421875" style="1" customWidth="1"/>
    <col min="39" max="39" width="8.57421875" style="1" customWidth="1"/>
    <col min="40" max="40" width="5.57421875" style="1" customWidth="1"/>
    <col min="41" max="41" width="22.57421875" style="6" customWidth="1"/>
    <col min="42" max="51" width="3.57421875" style="2" customWidth="1"/>
    <col min="52" max="53" width="8.57421875" style="1" customWidth="1"/>
    <col min="54" max="54" width="5.57421875" style="5" customWidth="1"/>
    <col min="55" max="55" width="22.57421875" style="7" customWidth="1"/>
    <col min="56" max="61" width="5.7109375" style="5" customWidth="1"/>
    <col min="62" max="62" width="5.57421875" style="5" customWidth="1"/>
    <col min="63" max="63" width="7.00390625" style="5" customWidth="1"/>
    <col min="64" max="64" width="5.57421875" style="5" customWidth="1"/>
    <col min="65" max="65" width="22.57421875" style="7" customWidth="1"/>
    <col min="66" max="71" width="7.57421875" style="20" customWidth="1"/>
    <col min="72" max="72" width="7.7109375" style="20" customWidth="1"/>
    <col min="73" max="73" width="7.00390625" style="5" customWidth="1"/>
    <col min="74" max="16384" width="9.140625" style="2" customWidth="1"/>
  </cols>
  <sheetData>
    <row r="1" spans="1:73" s="65" customFormat="1" ht="21" customHeight="1" thickBot="1">
      <c r="A1" s="4"/>
      <c r="B1" s="3"/>
      <c r="C1" s="4"/>
      <c r="D1" s="64" t="s">
        <v>52</v>
      </c>
      <c r="E1" s="64"/>
      <c r="F1" s="64"/>
      <c r="G1" s="64"/>
      <c r="H1" s="64"/>
      <c r="I1" s="64"/>
      <c r="J1" s="64" t="s">
        <v>53</v>
      </c>
      <c r="K1" s="64"/>
      <c r="L1" s="64"/>
      <c r="M1" s="64"/>
      <c r="N1" s="64"/>
      <c r="O1" s="64"/>
      <c r="P1" s="64" t="s">
        <v>54</v>
      </c>
      <c r="Q1" s="64"/>
      <c r="R1" s="64"/>
      <c r="S1" s="64"/>
      <c r="T1" s="64"/>
      <c r="U1" s="64"/>
      <c r="V1" s="64" t="s">
        <v>55</v>
      </c>
      <c r="W1" s="64"/>
      <c r="X1" s="64"/>
      <c r="Y1" s="64"/>
      <c r="Z1" s="64"/>
      <c r="AA1" s="64"/>
      <c r="AB1" s="64" t="s">
        <v>56</v>
      </c>
      <c r="AC1" s="64"/>
      <c r="AD1" s="64"/>
      <c r="AE1" s="64"/>
      <c r="AF1" s="64"/>
      <c r="AG1" s="64"/>
      <c r="AH1" s="64" t="s">
        <v>57</v>
      </c>
      <c r="AI1" s="64"/>
      <c r="AJ1" s="64"/>
      <c r="AK1" s="64"/>
      <c r="AL1" s="64"/>
      <c r="AM1" s="64"/>
      <c r="AN1" s="64" t="s">
        <v>58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6" t="s">
        <v>59</v>
      </c>
      <c r="BC1" s="66"/>
      <c r="BD1" s="66"/>
      <c r="BE1" s="66"/>
      <c r="BF1" s="66"/>
      <c r="BG1" s="66"/>
      <c r="BH1" s="66"/>
      <c r="BI1" s="66"/>
      <c r="BJ1" s="66"/>
      <c r="BK1" s="66"/>
      <c r="BL1" s="66" t="s">
        <v>60</v>
      </c>
      <c r="BM1" s="66"/>
      <c r="BN1" s="66"/>
      <c r="BO1" s="66"/>
      <c r="BP1" s="66"/>
      <c r="BQ1" s="66"/>
      <c r="BR1" s="66"/>
      <c r="BS1" s="66"/>
      <c r="BT1" s="66"/>
      <c r="BU1" s="66"/>
    </row>
    <row r="2" spans="1:73" s="54" customFormat="1" ht="27" customHeight="1" thickBot="1" thickTop="1">
      <c r="A2" s="4"/>
      <c r="B2" s="3"/>
      <c r="C2" s="4"/>
      <c r="D2" s="50" t="s">
        <v>0</v>
      </c>
      <c r="E2" s="51" t="s">
        <v>1</v>
      </c>
      <c r="F2" s="51" t="s">
        <v>3</v>
      </c>
      <c r="G2" s="52" t="s">
        <v>31</v>
      </c>
      <c r="H2" s="52" t="s">
        <v>51</v>
      </c>
      <c r="I2" s="53" t="s">
        <v>2</v>
      </c>
      <c r="J2" s="50" t="s">
        <v>0</v>
      </c>
      <c r="K2" s="51" t="s">
        <v>1</v>
      </c>
      <c r="L2" s="51" t="s">
        <v>3</v>
      </c>
      <c r="M2" s="52" t="s">
        <v>32</v>
      </c>
      <c r="N2" s="52" t="s">
        <v>51</v>
      </c>
      <c r="O2" s="53" t="s">
        <v>2</v>
      </c>
      <c r="P2" s="50" t="s">
        <v>0</v>
      </c>
      <c r="Q2" s="51" t="s">
        <v>1</v>
      </c>
      <c r="R2" s="51" t="s">
        <v>3</v>
      </c>
      <c r="S2" s="52" t="s">
        <v>33</v>
      </c>
      <c r="T2" s="52" t="s">
        <v>51</v>
      </c>
      <c r="U2" s="53" t="s">
        <v>2</v>
      </c>
      <c r="V2" s="50" t="s">
        <v>0</v>
      </c>
      <c r="W2" s="51" t="s">
        <v>1</v>
      </c>
      <c r="X2" s="51" t="s">
        <v>3</v>
      </c>
      <c r="Y2" s="52" t="s">
        <v>34</v>
      </c>
      <c r="Z2" s="52" t="s">
        <v>51</v>
      </c>
      <c r="AA2" s="53" t="s">
        <v>2</v>
      </c>
      <c r="AB2" s="50" t="s">
        <v>0</v>
      </c>
      <c r="AC2" s="51" t="s">
        <v>1</v>
      </c>
      <c r="AD2" s="51" t="s">
        <v>3</v>
      </c>
      <c r="AE2" s="52" t="s">
        <v>35</v>
      </c>
      <c r="AF2" s="52" t="s">
        <v>51</v>
      </c>
      <c r="AG2" s="53" t="s">
        <v>2</v>
      </c>
      <c r="AH2" s="50" t="s">
        <v>0</v>
      </c>
      <c r="AI2" s="51" t="s">
        <v>1</v>
      </c>
      <c r="AJ2" s="51" t="s">
        <v>3</v>
      </c>
      <c r="AK2" s="52" t="s">
        <v>34</v>
      </c>
      <c r="AL2" s="52" t="s">
        <v>51</v>
      </c>
      <c r="AM2" s="53" t="s">
        <v>2</v>
      </c>
      <c r="AN2" s="55" t="s">
        <v>0</v>
      </c>
      <c r="AO2" s="56" t="s">
        <v>1</v>
      </c>
      <c r="AP2" s="57" t="s">
        <v>5</v>
      </c>
      <c r="AQ2" s="57"/>
      <c r="AR2" s="57"/>
      <c r="AS2" s="57"/>
      <c r="AT2" s="57"/>
      <c r="AU2" s="57"/>
      <c r="AV2" s="57"/>
      <c r="AW2" s="57"/>
      <c r="AX2" s="57"/>
      <c r="AY2" s="57"/>
      <c r="AZ2" s="58" t="s">
        <v>4</v>
      </c>
      <c r="BA2" s="59" t="s">
        <v>2</v>
      </c>
      <c r="BB2" s="60" t="s">
        <v>0</v>
      </c>
      <c r="BC2" s="61" t="s">
        <v>1</v>
      </c>
      <c r="BD2" s="62" t="s">
        <v>11</v>
      </c>
      <c r="BE2" s="62" t="s">
        <v>6</v>
      </c>
      <c r="BF2" s="62" t="s">
        <v>7</v>
      </c>
      <c r="BG2" s="62" t="s">
        <v>12</v>
      </c>
      <c r="BH2" s="62" t="s">
        <v>14</v>
      </c>
      <c r="BI2" s="62" t="s">
        <v>8</v>
      </c>
      <c r="BJ2" s="62" t="s">
        <v>9</v>
      </c>
      <c r="BK2" s="63" t="s">
        <v>2</v>
      </c>
      <c r="BL2" s="60" t="s">
        <v>0</v>
      </c>
      <c r="BM2" s="61" t="s">
        <v>1</v>
      </c>
      <c r="BN2" s="62" t="s">
        <v>11</v>
      </c>
      <c r="BO2" s="62" t="s">
        <v>6</v>
      </c>
      <c r="BP2" s="62" t="s">
        <v>7</v>
      </c>
      <c r="BQ2" s="62" t="s">
        <v>12</v>
      </c>
      <c r="BR2" s="62" t="s">
        <v>14</v>
      </c>
      <c r="BS2" s="62" t="s">
        <v>8</v>
      </c>
      <c r="BT2" s="62" t="s">
        <v>9</v>
      </c>
      <c r="BU2" s="63" t="s">
        <v>2</v>
      </c>
    </row>
    <row r="3" spans="1:75" s="26" customFormat="1" ht="19.5" customHeight="1" thickTop="1">
      <c r="A3" s="76" t="s">
        <v>20</v>
      </c>
      <c r="B3" s="77"/>
      <c r="C3" s="78"/>
      <c r="D3" s="36">
        <v>14</v>
      </c>
      <c r="E3" s="22" t="s">
        <v>44</v>
      </c>
      <c r="F3" s="24">
        <v>35.39</v>
      </c>
      <c r="G3" s="23"/>
      <c r="H3" s="24">
        <f aca="true" t="shared" si="0" ref="H3:H22">SUM(F3:G3)</f>
        <v>35.39</v>
      </c>
      <c r="I3" s="41">
        <f aca="true" t="shared" si="1" ref="I3:I22">RANK(H3,$H$3:$H$22,1)</f>
        <v>1</v>
      </c>
      <c r="J3" s="36">
        <v>14</v>
      </c>
      <c r="K3" s="22" t="s">
        <v>44</v>
      </c>
      <c r="L3" s="24">
        <v>33.93</v>
      </c>
      <c r="M3" s="23"/>
      <c r="N3" s="24">
        <f aca="true" t="shared" si="2" ref="N3:N22">SUM(L3:M3)</f>
        <v>33.93</v>
      </c>
      <c r="O3" s="37">
        <f>RANK(N3,$N$3:$N$22,1)</f>
        <v>1</v>
      </c>
      <c r="P3" s="36">
        <v>11</v>
      </c>
      <c r="Q3" s="22" t="s">
        <v>29</v>
      </c>
      <c r="R3" s="24">
        <v>32.75</v>
      </c>
      <c r="S3" s="23"/>
      <c r="T3" s="24">
        <f aca="true" t="shared" si="3" ref="T3:T22">SUM(R3:S3)</f>
        <v>32.75</v>
      </c>
      <c r="U3" s="37">
        <f>RANK(T3,$T$3:$T$22,1)</f>
        <v>1</v>
      </c>
      <c r="V3" s="36">
        <v>13</v>
      </c>
      <c r="W3" s="22" t="s">
        <v>43</v>
      </c>
      <c r="X3" s="24">
        <v>34.07</v>
      </c>
      <c r="Y3" s="23">
        <v>-10</v>
      </c>
      <c r="Z3" s="24">
        <f aca="true" t="shared" si="4" ref="Z3:Z22">SUM(X3:Y3)</f>
        <v>24.07</v>
      </c>
      <c r="AA3" s="37">
        <f>RANK(Z3,$Z$3:$Z$22,1)</f>
        <v>1</v>
      </c>
      <c r="AB3" s="36">
        <v>11</v>
      </c>
      <c r="AC3" s="22" t="s">
        <v>29</v>
      </c>
      <c r="AD3" s="24">
        <v>34.65</v>
      </c>
      <c r="AE3" s="23">
        <v>10</v>
      </c>
      <c r="AF3" s="24">
        <f aca="true" t="shared" si="5" ref="AF3:AF22">SUM(AD3:AE3)</f>
        <v>44.65</v>
      </c>
      <c r="AG3" s="37">
        <f>RANK(AF3,$AF$3:$AF$22,1)</f>
        <v>1</v>
      </c>
      <c r="AH3" s="36">
        <v>13</v>
      </c>
      <c r="AI3" s="22" t="s">
        <v>43</v>
      </c>
      <c r="AJ3" s="24">
        <v>27.15</v>
      </c>
      <c r="AK3" s="23"/>
      <c r="AL3" s="24">
        <f aca="true" t="shared" si="6" ref="AL3:AL22">SUM(AJ3:AK3)</f>
        <v>27.15</v>
      </c>
      <c r="AM3" s="37">
        <f>RANK(AL3,$AL$3:$AL$22,1)</f>
        <v>1</v>
      </c>
      <c r="AN3" s="21">
        <v>12</v>
      </c>
      <c r="AO3" s="22" t="s">
        <v>42</v>
      </c>
      <c r="AP3" s="23">
        <v>10</v>
      </c>
      <c r="AQ3" s="23">
        <v>9</v>
      </c>
      <c r="AR3" s="23">
        <v>9</v>
      </c>
      <c r="AS3" s="23">
        <v>9</v>
      </c>
      <c r="AT3" s="23">
        <v>8</v>
      </c>
      <c r="AU3" s="23">
        <v>8</v>
      </c>
      <c r="AV3" s="23">
        <v>7</v>
      </c>
      <c r="AW3" s="23">
        <v>7</v>
      </c>
      <c r="AX3" s="23">
        <v>7</v>
      </c>
      <c r="AY3" s="23">
        <v>7</v>
      </c>
      <c r="AZ3" s="24">
        <f>SUM(AP3:AY3)</f>
        <v>81</v>
      </c>
      <c r="BA3" s="25">
        <f>RANK(AZ3,$AZ$3:$AZ$20)</f>
        <v>1</v>
      </c>
      <c r="BB3" s="43">
        <v>15</v>
      </c>
      <c r="BC3" s="44" t="s">
        <v>45</v>
      </c>
      <c r="BD3" s="47">
        <v>6</v>
      </c>
      <c r="BE3" s="47">
        <v>5</v>
      </c>
      <c r="BF3" s="47">
        <v>9</v>
      </c>
      <c r="BG3" s="47">
        <v>3</v>
      </c>
      <c r="BH3" s="47">
        <v>3</v>
      </c>
      <c r="BI3" s="47">
        <v>10</v>
      </c>
      <c r="BJ3" s="47">
        <f aca="true" t="shared" si="7" ref="BJ3:BJ12">SUM(BD3:BI3)</f>
        <v>36</v>
      </c>
      <c r="BK3" s="39">
        <f>RANK(BJ3,$BJ$3:$BJ$12,1)</f>
        <v>1</v>
      </c>
      <c r="BL3" s="36">
        <v>13</v>
      </c>
      <c r="BM3" s="22" t="s">
        <v>43</v>
      </c>
      <c r="BN3" s="24">
        <v>35.72</v>
      </c>
      <c r="BO3" s="47">
        <v>49.519999999999996</v>
      </c>
      <c r="BP3" s="47">
        <v>39.61</v>
      </c>
      <c r="BQ3" s="24">
        <v>24.07</v>
      </c>
      <c r="BR3" s="47">
        <v>49.92</v>
      </c>
      <c r="BS3" s="47">
        <v>27.15</v>
      </c>
      <c r="BT3" s="24">
        <f aca="true" t="shared" si="8" ref="BT3:BT22">SUM(BN3:BS3)</f>
        <v>225.98999999999998</v>
      </c>
      <c r="BU3" s="37">
        <f>RANK(BT3,$BT$3:$BT$22,1)</f>
        <v>1</v>
      </c>
      <c r="BV3" s="42"/>
      <c r="BW3" s="42"/>
    </row>
    <row r="4" spans="1:73" s="26" customFormat="1" ht="19.5" customHeight="1">
      <c r="A4" s="79" t="s">
        <v>21</v>
      </c>
      <c r="B4" s="80"/>
      <c r="C4" s="81"/>
      <c r="D4" s="38">
        <v>13</v>
      </c>
      <c r="E4" s="28" t="s">
        <v>43</v>
      </c>
      <c r="F4" s="30">
        <v>30.72</v>
      </c>
      <c r="G4" s="29">
        <v>5</v>
      </c>
      <c r="H4" s="30">
        <f t="shared" si="0"/>
        <v>35.72</v>
      </c>
      <c r="I4" s="39">
        <f t="shared" si="1"/>
        <v>2</v>
      </c>
      <c r="J4" s="38">
        <v>11</v>
      </c>
      <c r="K4" s="28" t="s">
        <v>29</v>
      </c>
      <c r="L4" s="30">
        <v>34.76</v>
      </c>
      <c r="M4" s="29"/>
      <c r="N4" s="30">
        <f t="shared" si="2"/>
        <v>34.76</v>
      </c>
      <c r="O4" s="39">
        <f aca="true" t="shared" si="9" ref="O4:O22">RANK(N4,$N$3:$N$22,1)</f>
        <v>2</v>
      </c>
      <c r="P4" s="38">
        <v>14</v>
      </c>
      <c r="Q4" s="28" t="s">
        <v>44</v>
      </c>
      <c r="R4" s="30">
        <v>35.07</v>
      </c>
      <c r="S4" s="29"/>
      <c r="T4" s="30">
        <f t="shared" si="3"/>
        <v>35.07</v>
      </c>
      <c r="U4" s="39">
        <f aca="true" t="shared" si="10" ref="U4:U22">RANK(T4,$T$3:$T$22,1)</f>
        <v>2</v>
      </c>
      <c r="V4" s="38">
        <v>14</v>
      </c>
      <c r="W4" s="28" t="s">
        <v>44</v>
      </c>
      <c r="X4" s="30">
        <v>38.86</v>
      </c>
      <c r="Y4" s="29">
        <v>-10</v>
      </c>
      <c r="Z4" s="30">
        <f t="shared" si="4"/>
        <v>28.86</v>
      </c>
      <c r="AA4" s="39">
        <f aca="true" t="shared" si="11" ref="AA4:AA22">RANK(Z4,$Z$3:$Z$22,1)</f>
        <v>2</v>
      </c>
      <c r="AB4" s="38">
        <v>13</v>
      </c>
      <c r="AC4" s="28" t="s">
        <v>43</v>
      </c>
      <c r="AD4" s="30">
        <v>34.92</v>
      </c>
      <c r="AE4" s="29">
        <v>15</v>
      </c>
      <c r="AF4" s="30">
        <f t="shared" si="5"/>
        <v>49.92</v>
      </c>
      <c r="AG4" s="39">
        <f aca="true" t="shared" si="12" ref="AG4:AG22">RANK(AF4,$AF$3:$AF$22,1)</f>
        <v>2</v>
      </c>
      <c r="AH4" s="38">
        <v>11</v>
      </c>
      <c r="AI4" s="28" t="s">
        <v>29</v>
      </c>
      <c r="AJ4" s="30">
        <v>32.41</v>
      </c>
      <c r="AK4" s="29">
        <v>5</v>
      </c>
      <c r="AL4" s="30">
        <f t="shared" si="6"/>
        <v>37.41</v>
      </c>
      <c r="AM4" s="39">
        <f aca="true" t="shared" si="13" ref="AM4:AM22">RANK(AL4,$AL$3:$AL$22,1)</f>
        <v>2</v>
      </c>
      <c r="AN4" s="27">
        <v>3</v>
      </c>
      <c r="AO4" s="28" t="s">
        <v>26</v>
      </c>
      <c r="AP4" s="29">
        <v>9</v>
      </c>
      <c r="AQ4" s="29">
        <v>9</v>
      </c>
      <c r="AR4" s="29">
        <v>9</v>
      </c>
      <c r="AS4" s="29">
        <v>9</v>
      </c>
      <c r="AT4" s="29">
        <v>8</v>
      </c>
      <c r="AU4" s="29">
        <v>8</v>
      </c>
      <c r="AV4" s="29">
        <v>8</v>
      </c>
      <c r="AW4" s="29">
        <v>8</v>
      </c>
      <c r="AX4" s="29">
        <v>7</v>
      </c>
      <c r="AY4" s="29">
        <v>5</v>
      </c>
      <c r="AZ4" s="30">
        <f>SUM(AP4:AY4)</f>
        <v>80</v>
      </c>
      <c r="BA4" s="31">
        <f aca="true" t="shared" si="14" ref="BA4:BA20">RANK(AZ4,$AZ$3:$AZ$20)</f>
        <v>2</v>
      </c>
      <c r="BB4" s="38">
        <v>4</v>
      </c>
      <c r="BC4" s="28" t="s">
        <v>37</v>
      </c>
      <c r="BD4" s="30">
        <v>10</v>
      </c>
      <c r="BE4" s="30">
        <v>9</v>
      </c>
      <c r="BF4" s="30">
        <v>8</v>
      </c>
      <c r="BG4" s="30">
        <v>14</v>
      </c>
      <c r="BH4" s="30">
        <v>4</v>
      </c>
      <c r="BI4" s="30">
        <v>5</v>
      </c>
      <c r="BJ4" s="30">
        <f t="shared" si="7"/>
        <v>50</v>
      </c>
      <c r="BK4" s="39">
        <f aca="true" t="shared" si="15" ref="BK4:BK12">RANK(BJ4,$BJ$3:$BJ$12,1)</f>
        <v>2</v>
      </c>
      <c r="BL4" s="38">
        <v>11</v>
      </c>
      <c r="BM4" s="28" t="s">
        <v>29</v>
      </c>
      <c r="BN4" s="30">
        <v>38.36</v>
      </c>
      <c r="BO4" s="30">
        <v>34.76</v>
      </c>
      <c r="BP4" s="30">
        <v>32.75</v>
      </c>
      <c r="BQ4" s="30">
        <v>42.98</v>
      </c>
      <c r="BR4" s="30">
        <v>44.65</v>
      </c>
      <c r="BS4" s="30">
        <v>37.41</v>
      </c>
      <c r="BT4" s="30">
        <f t="shared" si="8"/>
        <v>230.91</v>
      </c>
      <c r="BU4" s="39">
        <f aca="true" t="shared" si="16" ref="BU4:BU22">RANK(BT4,$BT$3:$BT$22,1)</f>
        <v>2</v>
      </c>
    </row>
    <row r="5" spans="1:73" s="26" customFormat="1" ht="19.5" customHeight="1">
      <c r="A5" s="82" t="s">
        <v>22</v>
      </c>
      <c r="B5" s="83"/>
      <c r="C5" s="84"/>
      <c r="D5" s="40">
        <v>11</v>
      </c>
      <c r="E5" s="33" t="s">
        <v>29</v>
      </c>
      <c r="F5" s="35">
        <v>33.36</v>
      </c>
      <c r="G5" s="34">
        <v>5</v>
      </c>
      <c r="H5" s="35">
        <f t="shared" si="0"/>
        <v>38.36</v>
      </c>
      <c r="I5" s="39">
        <f t="shared" si="1"/>
        <v>3</v>
      </c>
      <c r="J5" s="40">
        <v>9</v>
      </c>
      <c r="K5" s="33" t="s">
        <v>28</v>
      </c>
      <c r="L5" s="35">
        <v>36.33</v>
      </c>
      <c r="M5" s="34"/>
      <c r="N5" s="35">
        <f t="shared" si="2"/>
        <v>36.33</v>
      </c>
      <c r="O5" s="39">
        <f t="shared" si="9"/>
        <v>3</v>
      </c>
      <c r="P5" s="40">
        <v>13</v>
      </c>
      <c r="Q5" s="33" t="s">
        <v>43</v>
      </c>
      <c r="R5" s="35">
        <v>34.61</v>
      </c>
      <c r="S5" s="34">
        <v>5</v>
      </c>
      <c r="T5" s="35">
        <f t="shared" si="3"/>
        <v>39.61</v>
      </c>
      <c r="U5" s="39">
        <f t="shared" si="10"/>
        <v>3</v>
      </c>
      <c r="V5" s="40">
        <v>15</v>
      </c>
      <c r="W5" s="33" t="s">
        <v>45</v>
      </c>
      <c r="X5" s="35">
        <v>43.11</v>
      </c>
      <c r="Y5" s="34">
        <v>-5</v>
      </c>
      <c r="Z5" s="35">
        <f t="shared" si="4"/>
        <v>38.11</v>
      </c>
      <c r="AA5" s="39">
        <f t="shared" si="11"/>
        <v>3</v>
      </c>
      <c r="AB5" s="40">
        <v>15</v>
      </c>
      <c r="AC5" s="33" t="s">
        <v>45</v>
      </c>
      <c r="AD5" s="35">
        <v>31.47</v>
      </c>
      <c r="AE5" s="34">
        <v>25</v>
      </c>
      <c r="AF5" s="35">
        <f t="shared" si="5"/>
        <v>56.47</v>
      </c>
      <c r="AG5" s="39">
        <f t="shared" si="12"/>
        <v>3</v>
      </c>
      <c r="AH5" s="40">
        <v>14</v>
      </c>
      <c r="AI5" s="33" t="s">
        <v>44</v>
      </c>
      <c r="AJ5" s="35">
        <v>28.65</v>
      </c>
      <c r="AK5" s="34">
        <v>10</v>
      </c>
      <c r="AL5" s="35">
        <f t="shared" si="6"/>
        <v>38.65</v>
      </c>
      <c r="AM5" s="39">
        <f t="shared" si="13"/>
        <v>3</v>
      </c>
      <c r="AN5" s="32">
        <v>10</v>
      </c>
      <c r="AO5" s="33" t="s">
        <v>41</v>
      </c>
      <c r="AP5" s="34">
        <v>10</v>
      </c>
      <c r="AQ5" s="34">
        <v>9</v>
      </c>
      <c r="AR5" s="34">
        <v>9</v>
      </c>
      <c r="AS5" s="34">
        <v>9</v>
      </c>
      <c r="AT5" s="34">
        <v>9</v>
      </c>
      <c r="AU5" s="34">
        <v>8</v>
      </c>
      <c r="AV5" s="34">
        <v>7</v>
      </c>
      <c r="AW5" s="34">
        <v>7</v>
      </c>
      <c r="AX5" s="34">
        <v>6</v>
      </c>
      <c r="AY5" s="34">
        <v>5</v>
      </c>
      <c r="AZ5" s="35">
        <f>SUM(AP5:AY5)+0.2</f>
        <v>79.2</v>
      </c>
      <c r="BA5" s="31">
        <f t="shared" si="14"/>
        <v>3</v>
      </c>
      <c r="BB5" s="40">
        <v>8</v>
      </c>
      <c r="BC5" s="33" t="s">
        <v>40</v>
      </c>
      <c r="BD5" s="35">
        <v>9</v>
      </c>
      <c r="BE5" s="35">
        <v>6</v>
      </c>
      <c r="BF5" s="35">
        <v>7</v>
      </c>
      <c r="BG5" s="35">
        <v>8</v>
      </c>
      <c r="BH5" s="35">
        <v>10</v>
      </c>
      <c r="BI5" s="35">
        <v>12</v>
      </c>
      <c r="BJ5" s="35">
        <f t="shared" si="7"/>
        <v>52</v>
      </c>
      <c r="BK5" s="39">
        <f t="shared" si="15"/>
        <v>3</v>
      </c>
      <c r="BL5" s="40">
        <v>14</v>
      </c>
      <c r="BM5" s="33" t="s">
        <v>44</v>
      </c>
      <c r="BN5" s="35">
        <v>35.39</v>
      </c>
      <c r="BO5" s="35">
        <v>33.93</v>
      </c>
      <c r="BP5" s="35">
        <v>35.07</v>
      </c>
      <c r="BQ5" s="35">
        <v>28.86</v>
      </c>
      <c r="BR5" s="35">
        <v>62.19</v>
      </c>
      <c r="BS5" s="35">
        <v>38.65</v>
      </c>
      <c r="BT5" s="35">
        <f t="shared" si="8"/>
        <v>234.09</v>
      </c>
      <c r="BU5" s="39">
        <f t="shared" si="16"/>
        <v>3</v>
      </c>
    </row>
    <row r="6" spans="1:73" s="10" customFormat="1" ht="19.5" customHeight="1" thickBot="1">
      <c r="A6" s="85" t="s">
        <v>50</v>
      </c>
      <c r="B6" s="75"/>
      <c r="C6" s="86"/>
      <c r="D6" s="16">
        <v>17</v>
      </c>
      <c r="E6" s="12" t="s">
        <v>47</v>
      </c>
      <c r="F6" s="13">
        <v>42.11</v>
      </c>
      <c r="G6" s="14"/>
      <c r="H6" s="13">
        <f t="shared" si="0"/>
        <v>42.11</v>
      </c>
      <c r="I6" s="17">
        <f t="shared" si="1"/>
        <v>4</v>
      </c>
      <c r="J6" s="16">
        <v>17</v>
      </c>
      <c r="K6" s="12" t="s">
        <v>47</v>
      </c>
      <c r="L6" s="13">
        <v>42.02</v>
      </c>
      <c r="M6" s="14"/>
      <c r="N6" s="13">
        <f t="shared" si="2"/>
        <v>42.02</v>
      </c>
      <c r="O6" s="17">
        <f t="shared" si="9"/>
        <v>4</v>
      </c>
      <c r="P6" s="16">
        <v>9</v>
      </c>
      <c r="Q6" s="12" t="s">
        <v>28</v>
      </c>
      <c r="R6" s="13">
        <v>39.76</v>
      </c>
      <c r="S6" s="14"/>
      <c r="T6" s="13">
        <f t="shared" si="3"/>
        <v>39.76</v>
      </c>
      <c r="U6" s="17">
        <f t="shared" si="10"/>
        <v>4</v>
      </c>
      <c r="V6" s="16">
        <v>16</v>
      </c>
      <c r="W6" s="12" t="s">
        <v>46</v>
      </c>
      <c r="X6" s="13">
        <v>50.71</v>
      </c>
      <c r="Y6" s="14">
        <v>-10</v>
      </c>
      <c r="Z6" s="13">
        <f t="shared" si="4"/>
        <v>40.71</v>
      </c>
      <c r="AA6" s="17">
        <f t="shared" si="11"/>
        <v>4</v>
      </c>
      <c r="AB6" s="16">
        <v>4</v>
      </c>
      <c r="AC6" s="12" t="s">
        <v>37</v>
      </c>
      <c r="AD6" s="13">
        <v>53.25</v>
      </c>
      <c r="AE6" s="14">
        <v>5</v>
      </c>
      <c r="AF6" s="13">
        <f t="shared" si="5"/>
        <v>58.25</v>
      </c>
      <c r="AG6" s="17">
        <f t="shared" si="12"/>
        <v>4</v>
      </c>
      <c r="AH6" s="16">
        <v>9</v>
      </c>
      <c r="AI6" s="12" t="s">
        <v>28</v>
      </c>
      <c r="AJ6" s="13">
        <v>38.9</v>
      </c>
      <c r="AK6" s="14"/>
      <c r="AL6" s="13">
        <f t="shared" si="6"/>
        <v>38.9</v>
      </c>
      <c r="AM6" s="17">
        <f t="shared" si="13"/>
        <v>4</v>
      </c>
      <c r="AN6" s="11">
        <v>11</v>
      </c>
      <c r="AO6" s="12" t="s">
        <v>29</v>
      </c>
      <c r="AP6" s="14">
        <v>10</v>
      </c>
      <c r="AQ6" s="14">
        <v>9</v>
      </c>
      <c r="AR6" s="14">
        <v>9</v>
      </c>
      <c r="AS6" s="14">
        <v>9</v>
      </c>
      <c r="AT6" s="14">
        <v>8</v>
      </c>
      <c r="AU6" s="14">
        <v>8</v>
      </c>
      <c r="AV6" s="14">
        <v>7</v>
      </c>
      <c r="AW6" s="14">
        <v>7</v>
      </c>
      <c r="AX6" s="14">
        <v>6</v>
      </c>
      <c r="AY6" s="14">
        <v>6</v>
      </c>
      <c r="AZ6" s="13">
        <f>SUM(AP6:AY6)+0.1</f>
        <v>79.1</v>
      </c>
      <c r="BA6" s="15">
        <f t="shared" si="14"/>
        <v>4</v>
      </c>
      <c r="BB6" s="45">
        <v>6</v>
      </c>
      <c r="BC6" s="46" t="s">
        <v>38</v>
      </c>
      <c r="BD6" s="48">
        <v>5</v>
      </c>
      <c r="BE6" s="48">
        <v>13</v>
      </c>
      <c r="BF6" s="48">
        <v>14</v>
      </c>
      <c r="BG6" s="48">
        <v>11</v>
      </c>
      <c r="BH6" s="48">
        <v>9</v>
      </c>
      <c r="BI6" s="48">
        <v>7</v>
      </c>
      <c r="BJ6" s="48">
        <f t="shared" si="7"/>
        <v>59</v>
      </c>
      <c r="BK6" s="49">
        <f t="shared" si="15"/>
        <v>4</v>
      </c>
      <c r="BL6" s="45">
        <v>9</v>
      </c>
      <c r="BM6" s="46" t="s">
        <v>28</v>
      </c>
      <c r="BN6" s="48">
        <v>63.5</v>
      </c>
      <c r="BO6" s="48">
        <v>36.33</v>
      </c>
      <c r="BP6" s="48">
        <v>39.76</v>
      </c>
      <c r="BQ6" s="48">
        <v>44.58</v>
      </c>
      <c r="BR6" s="48">
        <v>59.95</v>
      </c>
      <c r="BS6" s="48">
        <v>38.9</v>
      </c>
      <c r="BT6" s="48">
        <f t="shared" si="8"/>
        <v>283.02</v>
      </c>
      <c r="BU6" s="49">
        <f t="shared" si="16"/>
        <v>4</v>
      </c>
    </row>
    <row r="7" spans="1:73" s="10" customFormat="1" ht="19.5" customHeight="1" thickTop="1">
      <c r="A7" s="87" t="s">
        <v>10</v>
      </c>
      <c r="B7" s="8">
        <v>1</v>
      </c>
      <c r="C7" s="88" t="s">
        <v>13</v>
      </c>
      <c r="D7" s="16">
        <v>6</v>
      </c>
      <c r="E7" s="12" t="s">
        <v>38</v>
      </c>
      <c r="F7" s="13">
        <v>49.96</v>
      </c>
      <c r="G7" s="14"/>
      <c r="H7" s="13">
        <f t="shared" si="0"/>
        <v>49.96</v>
      </c>
      <c r="I7" s="17">
        <f t="shared" si="1"/>
        <v>5</v>
      </c>
      <c r="J7" s="16">
        <v>15</v>
      </c>
      <c r="K7" s="12" t="s">
        <v>45</v>
      </c>
      <c r="L7" s="13">
        <v>38.57</v>
      </c>
      <c r="M7" s="14">
        <v>5</v>
      </c>
      <c r="N7" s="13">
        <f t="shared" si="2"/>
        <v>43.57</v>
      </c>
      <c r="O7" s="17">
        <f t="shared" si="9"/>
        <v>5</v>
      </c>
      <c r="P7" s="16">
        <v>16</v>
      </c>
      <c r="Q7" s="12" t="s">
        <v>46</v>
      </c>
      <c r="R7" s="13">
        <v>40.28</v>
      </c>
      <c r="S7" s="14"/>
      <c r="T7" s="13">
        <f t="shared" si="3"/>
        <v>40.28</v>
      </c>
      <c r="U7" s="17">
        <f t="shared" si="10"/>
        <v>5</v>
      </c>
      <c r="V7" s="16">
        <v>19</v>
      </c>
      <c r="W7" s="12" t="s">
        <v>30</v>
      </c>
      <c r="X7" s="13">
        <v>51.7</v>
      </c>
      <c r="Y7" s="14">
        <v>-10</v>
      </c>
      <c r="Z7" s="13">
        <f t="shared" si="4"/>
        <v>41.7</v>
      </c>
      <c r="AA7" s="17">
        <f t="shared" si="11"/>
        <v>5</v>
      </c>
      <c r="AB7" s="16">
        <v>16</v>
      </c>
      <c r="AC7" s="12" t="s">
        <v>46</v>
      </c>
      <c r="AD7" s="13">
        <v>44.91</v>
      </c>
      <c r="AE7" s="14">
        <v>15</v>
      </c>
      <c r="AF7" s="13">
        <f t="shared" si="5"/>
        <v>59.91</v>
      </c>
      <c r="AG7" s="17">
        <f t="shared" si="12"/>
        <v>5</v>
      </c>
      <c r="AH7" s="16">
        <v>4</v>
      </c>
      <c r="AI7" s="12" t="s">
        <v>37</v>
      </c>
      <c r="AJ7" s="13">
        <v>41.92</v>
      </c>
      <c r="AK7" s="14"/>
      <c r="AL7" s="13">
        <f t="shared" si="6"/>
        <v>41.92</v>
      </c>
      <c r="AM7" s="17">
        <f t="shared" si="13"/>
        <v>5</v>
      </c>
      <c r="AN7" s="11">
        <v>14</v>
      </c>
      <c r="AO7" s="12" t="s">
        <v>44</v>
      </c>
      <c r="AP7" s="14">
        <v>10</v>
      </c>
      <c r="AQ7" s="14">
        <v>9</v>
      </c>
      <c r="AR7" s="14">
        <v>9</v>
      </c>
      <c r="AS7" s="14">
        <v>8</v>
      </c>
      <c r="AT7" s="14">
        <v>8</v>
      </c>
      <c r="AU7" s="14">
        <v>8</v>
      </c>
      <c r="AV7" s="14">
        <v>8</v>
      </c>
      <c r="AW7" s="14">
        <v>7</v>
      </c>
      <c r="AX7" s="14">
        <v>7</v>
      </c>
      <c r="AY7" s="14">
        <v>5</v>
      </c>
      <c r="AZ7" s="13">
        <f aca="true" t="shared" si="17" ref="AZ7:AZ20">SUM(AP7:AY7)</f>
        <v>79</v>
      </c>
      <c r="BA7" s="15">
        <f t="shared" si="14"/>
        <v>5</v>
      </c>
      <c r="BB7" s="45">
        <v>10</v>
      </c>
      <c r="BC7" s="46" t="s">
        <v>41</v>
      </c>
      <c r="BD7" s="48">
        <v>7</v>
      </c>
      <c r="BE7" s="48">
        <v>16</v>
      </c>
      <c r="BF7" s="48">
        <v>12</v>
      </c>
      <c r="BG7" s="48">
        <v>10</v>
      </c>
      <c r="BH7" s="48">
        <v>13</v>
      </c>
      <c r="BI7" s="48">
        <v>16</v>
      </c>
      <c r="BJ7" s="48">
        <f t="shared" si="7"/>
        <v>74</v>
      </c>
      <c r="BK7" s="49">
        <f t="shared" si="15"/>
        <v>5</v>
      </c>
      <c r="BL7" s="45">
        <v>17</v>
      </c>
      <c r="BM7" s="46" t="s">
        <v>47</v>
      </c>
      <c r="BN7" s="48">
        <v>42.11</v>
      </c>
      <c r="BO7" s="48">
        <v>42.02</v>
      </c>
      <c r="BP7" s="48">
        <v>51.09</v>
      </c>
      <c r="BQ7" s="48">
        <v>42</v>
      </c>
      <c r="BR7" s="48">
        <v>67.27000000000001</v>
      </c>
      <c r="BS7" s="48">
        <v>45.48</v>
      </c>
      <c r="BT7" s="48">
        <f t="shared" si="8"/>
        <v>289.97</v>
      </c>
      <c r="BU7" s="49">
        <f t="shared" si="16"/>
        <v>5</v>
      </c>
    </row>
    <row r="8" spans="1:73" s="10" customFormat="1" ht="19.5" customHeight="1">
      <c r="A8" s="89" t="s">
        <v>10</v>
      </c>
      <c r="B8" s="9">
        <f aca="true" t="shared" si="18" ref="B8:B13">SUM(B7,1)</f>
        <v>2</v>
      </c>
      <c r="C8" s="88" t="s">
        <v>16</v>
      </c>
      <c r="D8" s="16">
        <v>15</v>
      </c>
      <c r="E8" s="12" t="s">
        <v>45</v>
      </c>
      <c r="F8" s="13">
        <v>46.73</v>
      </c>
      <c r="G8" s="14">
        <v>5</v>
      </c>
      <c r="H8" s="13">
        <f t="shared" si="0"/>
        <v>51.73</v>
      </c>
      <c r="I8" s="17">
        <f t="shared" si="1"/>
        <v>6</v>
      </c>
      <c r="J8" s="16">
        <v>8</v>
      </c>
      <c r="K8" s="12" t="s">
        <v>40</v>
      </c>
      <c r="L8" s="13">
        <v>46.86</v>
      </c>
      <c r="M8" s="14"/>
      <c r="N8" s="13">
        <f t="shared" si="2"/>
        <v>46.86</v>
      </c>
      <c r="O8" s="17">
        <f t="shared" si="9"/>
        <v>6</v>
      </c>
      <c r="P8" s="16">
        <v>17</v>
      </c>
      <c r="Q8" s="12" t="s">
        <v>47</v>
      </c>
      <c r="R8" s="13">
        <v>36.09</v>
      </c>
      <c r="S8" s="14">
        <v>15</v>
      </c>
      <c r="T8" s="13">
        <f t="shared" si="3"/>
        <v>51.09</v>
      </c>
      <c r="U8" s="17">
        <f t="shared" si="10"/>
        <v>6</v>
      </c>
      <c r="V8" s="16">
        <v>17</v>
      </c>
      <c r="W8" s="12" t="s">
        <v>47</v>
      </c>
      <c r="X8" s="13">
        <v>42</v>
      </c>
      <c r="Y8" s="14"/>
      <c r="Z8" s="13">
        <f t="shared" si="4"/>
        <v>42</v>
      </c>
      <c r="AA8" s="17">
        <f t="shared" si="11"/>
        <v>6</v>
      </c>
      <c r="AB8" s="16">
        <v>9</v>
      </c>
      <c r="AC8" s="12" t="s">
        <v>28</v>
      </c>
      <c r="AD8" s="13">
        <v>39.95</v>
      </c>
      <c r="AE8" s="14">
        <v>20</v>
      </c>
      <c r="AF8" s="13">
        <f t="shared" si="5"/>
        <v>59.95</v>
      </c>
      <c r="AG8" s="17">
        <f t="shared" si="12"/>
        <v>6</v>
      </c>
      <c r="AH8" s="16">
        <v>5</v>
      </c>
      <c r="AI8" s="12" t="s">
        <v>27</v>
      </c>
      <c r="AJ8" s="13">
        <v>42.24</v>
      </c>
      <c r="AK8" s="14"/>
      <c r="AL8" s="13">
        <f t="shared" si="6"/>
        <v>42.24</v>
      </c>
      <c r="AM8" s="17">
        <f t="shared" si="13"/>
        <v>6</v>
      </c>
      <c r="AN8" s="11">
        <v>2</v>
      </c>
      <c r="AO8" s="12" t="s">
        <v>25</v>
      </c>
      <c r="AP8" s="14">
        <v>10</v>
      </c>
      <c r="AQ8" s="14">
        <v>9</v>
      </c>
      <c r="AR8" s="14">
        <v>9</v>
      </c>
      <c r="AS8" s="14">
        <v>9</v>
      </c>
      <c r="AT8" s="14">
        <v>8</v>
      </c>
      <c r="AU8" s="14">
        <v>8</v>
      </c>
      <c r="AV8" s="14">
        <v>7</v>
      </c>
      <c r="AW8" s="14">
        <v>6</v>
      </c>
      <c r="AX8" s="14">
        <v>6</v>
      </c>
      <c r="AY8" s="14">
        <v>5</v>
      </c>
      <c r="AZ8" s="13">
        <f t="shared" si="17"/>
        <v>77</v>
      </c>
      <c r="BA8" s="15">
        <f t="shared" si="14"/>
        <v>6</v>
      </c>
      <c r="BB8" s="45">
        <v>20</v>
      </c>
      <c r="BC8" s="46" t="s">
        <v>48</v>
      </c>
      <c r="BD8" s="48">
        <v>11</v>
      </c>
      <c r="BE8" s="48">
        <v>12</v>
      </c>
      <c r="BF8" s="48">
        <v>13</v>
      </c>
      <c r="BG8" s="48">
        <v>16</v>
      </c>
      <c r="BH8" s="48">
        <v>16</v>
      </c>
      <c r="BI8" s="48">
        <v>11</v>
      </c>
      <c r="BJ8" s="48">
        <f t="shared" si="7"/>
        <v>79</v>
      </c>
      <c r="BK8" s="49">
        <f t="shared" si="15"/>
        <v>6</v>
      </c>
      <c r="BL8" s="45">
        <v>16</v>
      </c>
      <c r="BM8" s="46" t="s">
        <v>46</v>
      </c>
      <c r="BN8" s="48">
        <v>56.5</v>
      </c>
      <c r="BO8" s="48">
        <v>55.31</v>
      </c>
      <c r="BP8" s="48">
        <v>40.28</v>
      </c>
      <c r="BQ8" s="48">
        <v>40.71</v>
      </c>
      <c r="BR8" s="48">
        <v>59.91</v>
      </c>
      <c r="BS8" s="48">
        <v>45.48</v>
      </c>
      <c r="BT8" s="48">
        <f t="shared" si="8"/>
        <v>298.19</v>
      </c>
      <c r="BU8" s="49">
        <f t="shared" si="16"/>
        <v>6</v>
      </c>
    </row>
    <row r="9" spans="1:73" s="10" customFormat="1" ht="19.5" customHeight="1">
      <c r="A9" s="89" t="s">
        <v>10</v>
      </c>
      <c r="B9" s="9">
        <f t="shared" si="18"/>
        <v>3</v>
      </c>
      <c r="C9" s="88" t="s">
        <v>17</v>
      </c>
      <c r="D9" s="16">
        <v>10</v>
      </c>
      <c r="E9" s="12" t="s">
        <v>41</v>
      </c>
      <c r="F9" s="13">
        <v>52.22</v>
      </c>
      <c r="G9" s="14"/>
      <c r="H9" s="13">
        <f t="shared" si="0"/>
        <v>52.22</v>
      </c>
      <c r="I9" s="17">
        <f t="shared" si="1"/>
        <v>7</v>
      </c>
      <c r="J9" s="16">
        <v>18</v>
      </c>
      <c r="K9" s="12" t="s">
        <v>49</v>
      </c>
      <c r="L9" s="13">
        <v>47.89</v>
      </c>
      <c r="M9" s="14"/>
      <c r="N9" s="13">
        <f t="shared" si="2"/>
        <v>47.89</v>
      </c>
      <c r="O9" s="17">
        <f t="shared" si="9"/>
        <v>7</v>
      </c>
      <c r="P9" s="16">
        <v>8</v>
      </c>
      <c r="Q9" s="12" t="s">
        <v>40</v>
      </c>
      <c r="R9" s="13">
        <v>52.57</v>
      </c>
      <c r="S9" s="14"/>
      <c r="T9" s="13">
        <f t="shared" si="3"/>
        <v>52.57</v>
      </c>
      <c r="U9" s="17">
        <f t="shared" si="10"/>
        <v>7</v>
      </c>
      <c r="V9" s="16">
        <v>11</v>
      </c>
      <c r="W9" s="12" t="s">
        <v>29</v>
      </c>
      <c r="X9" s="13">
        <v>37.98</v>
      </c>
      <c r="Y9" s="14">
        <v>5</v>
      </c>
      <c r="Z9" s="13">
        <f t="shared" si="4"/>
        <v>42.98</v>
      </c>
      <c r="AA9" s="17">
        <f t="shared" si="11"/>
        <v>7</v>
      </c>
      <c r="AB9" s="16">
        <v>14</v>
      </c>
      <c r="AC9" s="12" t="s">
        <v>44</v>
      </c>
      <c r="AD9" s="13">
        <v>42.19</v>
      </c>
      <c r="AE9" s="14">
        <v>20</v>
      </c>
      <c r="AF9" s="13">
        <f t="shared" si="5"/>
        <v>62.19</v>
      </c>
      <c r="AG9" s="17">
        <f t="shared" si="12"/>
        <v>7</v>
      </c>
      <c r="AH9" s="16">
        <v>6</v>
      </c>
      <c r="AI9" s="12" t="s">
        <v>38</v>
      </c>
      <c r="AJ9" s="13">
        <v>44.32</v>
      </c>
      <c r="AK9" s="14"/>
      <c r="AL9" s="13">
        <f t="shared" si="6"/>
        <v>44.32</v>
      </c>
      <c r="AM9" s="17">
        <f t="shared" si="13"/>
        <v>7</v>
      </c>
      <c r="AN9" s="11">
        <v>4</v>
      </c>
      <c r="AO9" s="12" t="s">
        <v>37</v>
      </c>
      <c r="AP9" s="14">
        <v>10</v>
      </c>
      <c r="AQ9" s="14">
        <v>10</v>
      </c>
      <c r="AR9" s="14">
        <v>9</v>
      </c>
      <c r="AS9" s="14">
        <v>8</v>
      </c>
      <c r="AT9" s="14">
        <v>8</v>
      </c>
      <c r="AU9" s="14">
        <v>7</v>
      </c>
      <c r="AV9" s="14">
        <v>7</v>
      </c>
      <c r="AW9" s="14">
        <v>7</v>
      </c>
      <c r="AX9" s="14">
        <v>6</v>
      </c>
      <c r="AY9" s="14">
        <v>5</v>
      </c>
      <c r="AZ9" s="13">
        <f t="shared" si="17"/>
        <v>77</v>
      </c>
      <c r="BA9" s="15">
        <f t="shared" si="14"/>
        <v>6</v>
      </c>
      <c r="BB9" s="45">
        <v>18</v>
      </c>
      <c r="BC9" s="46" t="s">
        <v>49</v>
      </c>
      <c r="BD9" s="48">
        <v>14</v>
      </c>
      <c r="BE9" s="48">
        <v>7</v>
      </c>
      <c r="BF9" s="48">
        <v>17</v>
      </c>
      <c r="BG9" s="48">
        <v>13</v>
      </c>
      <c r="BH9" s="48">
        <v>15</v>
      </c>
      <c r="BI9" s="48">
        <v>14</v>
      </c>
      <c r="BJ9" s="48">
        <f t="shared" si="7"/>
        <v>80</v>
      </c>
      <c r="BK9" s="49">
        <f t="shared" si="15"/>
        <v>7</v>
      </c>
      <c r="BL9" s="45">
        <v>15</v>
      </c>
      <c r="BM9" s="46" t="s">
        <v>45</v>
      </c>
      <c r="BN9" s="48">
        <v>51.73</v>
      </c>
      <c r="BO9" s="48">
        <v>43.57</v>
      </c>
      <c r="BP9" s="48">
        <v>58.65</v>
      </c>
      <c r="BQ9" s="48">
        <v>38.11</v>
      </c>
      <c r="BR9" s="48">
        <v>56.47</v>
      </c>
      <c r="BS9" s="48">
        <v>52.97</v>
      </c>
      <c r="BT9" s="48">
        <f t="shared" si="8"/>
        <v>301.5</v>
      </c>
      <c r="BU9" s="49">
        <f t="shared" si="16"/>
        <v>7</v>
      </c>
    </row>
    <row r="10" spans="1:73" s="10" customFormat="1" ht="19.5" customHeight="1">
      <c r="A10" s="89" t="s">
        <v>10</v>
      </c>
      <c r="B10" s="9">
        <f t="shared" si="18"/>
        <v>4</v>
      </c>
      <c r="C10" s="90" t="s">
        <v>15</v>
      </c>
      <c r="D10" s="16">
        <v>16</v>
      </c>
      <c r="E10" s="12" t="s">
        <v>46</v>
      </c>
      <c r="F10" s="13">
        <v>51.5</v>
      </c>
      <c r="G10" s="14">
        <v>5</v>
      </c>
      <c r="H10" s="13">
        <f t="shared" si="0"/>
        <v>56.5</v>
      </c>
      <c r="I10" s="17">
        <f t="shared" si="1"/>
        <v>8</v>
      </c>
      <c r="J10" s="16">
        <v>13</v>
      </c>
      <c r="K10" s="12" t="s">
        <v>43</v>
      </c>
      <c r="L10" s="13">
        <v>29.52</v>
      </c>
      <c r="M10" s="14">
        <v>20</v>
      </c>
      <c r="N10" s="13">
        <f t="shared" si="2"/>
        <v>49.519999999999996</v>
      </c>
      <c r="O10" s="17">
        <f t="shared" si="9"/>
        <v>8</v>
      </c>
      <c r="P10" s="16">
        <v>4</v>
      </c>
      <c r="Q10" s="12" t="s">
        <v>37</v>
      </c>
      <c r="R10" s="13">
        <v>54.54</v>
      </c>
      <c r="S10" s="14"/>
      <c r="T10" s="13">
        <f t="shared" si="3"/>
        <v>54.54</v>
      </c>
      <c r="U10" s="17">
        <f t="shared" si="10"/>
        <v>8</v>
      </c>
      <c r="V10" s="16">
        <v>8</v>
      </c>
      <c r="W10" s="12" t="s">
        <v>40</v>
      </c>
      <c r="X10" s="13">
        <v>49.21</v>
      </c>
      <c r="Y10" s="14">
        <v>-5</v>
      </c>
      <c r="Z10" s="13">
        <f t="shared" si="4"/>
        <v>44.21</v>
      </c>
      <c r="AA10" s="17">
        <f t="shared" si="11"/>
        <v>8</v>
      </c>
      <c r="AB10" s="16">
        <v>19</v>
      </c>
      <c r="AC10" s="12" t="s">
        <v>30</v>
      </c>
      <c r="AD10" s="13">
        <v>54.14</v>
      </c>
      <c r="AE10" s="14">
        <v>10</v>
      </c>
      <c r="AF10" s="13">
        <f t="shared" si="5"/>
        <v>64.14</v>
      </c>
      <c r="AG10" s="17">
        <f t="shared" si="12"/>
        <v>8</v>
      </c>
      <c r="AH10" s="16">
        <v>16</v>
      </c>
      <c r="AI10" s="12" t="s">
        <v>46</v>
      </c>
      <c r="AJ10" s="13">
        <v>35.48</v>
      </c>
      <c r="AK10" s="14">
        <v>10</v>
      </c>
      <c r="AL10" s="13">
        <f t="shared" si="6"/>
        <v>45.48</v>
      </c>
      <c r="AM10" s="17">
        <f t="shared" si="13"/>
        <v>8</v>
      </c>
      <c r="AN10" s="11">
        <v>15</v>
      </c>
      <c r="AO10" s="12" t="s">
        <v>45</v>
      </c>
      <c r="AP10" s="14">
        <v>10</v>
      </c>
      <c r="AQ10" s="14">
        <v>9</v>
      </c>
      <c r="AR10" s="14">
        <v>9</v>
      </c>
      <c r="AS10" s="14">
        <v>8</v>
      </c>
      <c r="AT10" s="14">
        <v>8</v>
      </c>
      <c r="AU10" s="14">
        <v>8</v>
      </c>
      <c r="AV10" s="14">
        <v>8</v>
      </c>
      <c r="AW10" s="14">
        <v>6</v>
      </c>
      <c r="AX10" s="14">
        <v>6</v>
      </c>
      <c r="AY10" s="14">
        <v>5</v>
      </c>
      <c r="AZ10" s="13">
        <f t="shared" si="17"/>
        <v>77</v>
      </c>
      <c r="BA10" s="15">
        <f t="shared" si="14"/>
        <v>6</v>
      </c>
      <c r="BB10" s="45">
        <v>12</v>
      </c>
      <c r="BC10" s="46" t="s">
        <v>42</v>
      </c>
      <c r="BD10" s="48">
        <v>18</v>
      </c>
      <c r="BE10" s="48">
        <v>14</v>
      </c>
      <c r="BF10" s="48">
        <v>16</v>
      </c>
      <c r="BG10" s="48">
        <v>15</v>
      </c>
      <c r="BH10" s="48">
        <v>12</v>
      </c>
      <c r="BI10" s="48">
        <v>17</v>
      </c>
      <c r="BJ10" s="48">
        <f t="shared" si="7"/>
        <v>92</v>
      </c>
      <c r="BK10" s="49">
        <f t="shared" si="15"/>
        <v>8</v>
      </c>
      <c r="BL10" s="45">
        <v>4</v>
      </c>
      <c r="BM10" s="46" t="s">
        <v>37</v>
      </c>
      <c r="BN10" s="48">
        <v>59.49</v>
      </c>
      <c r="BO10" s="48">
        <v>49.89</v>
      </c>
      <c r="BP10" s="48">
        <v>54.54</v>
      </c>
      <c r="BQ10" s="48">
        <v>58.48</v>
      </c>
      <c r="BR10" s="48">
        <v>58.25</v>
      </c>
      <c r="BS10" s="48">
        <v>41.92</v>
      </c>
      <c r="BT10" s="48">
        <f t="shared" si="8"/>
        <v>322.57</v>
      </c>
      <c r="BU10" s="49">
        <f t="shared" si="16"/>
        <v>8</v>
      </c>
    </row>
    <row r="11" spans="1:73" s="10" customFormat="1" ht="19.5" customHeight="1">
      <c r="A11" s="89" t="s">
        <v>10</v>
      </c>
      <c r="B11" s="9">
        <f t="shared" si="18"/>
        <v>5</v>
      </c>
      <c r="C11" s="88" t="s">
        <v>18</v>
      </c>
      <c r="D11" s="16">
        <v>8</v>
      </c>
      <c r="E11" s="12" t="s">
        <v>40</v>
      </c>
      <c r="F11" s="13">
        <v>52.88</v>
      </c>
      <c r="G11" s="14">
        <v>5</v>
      </c>
      <c r="H11" s="13">
        <f t="shared" si="0"/>
        <v>57.88</v>
      </c>
      <c r="I11" s="17">
        <f t="shared" si="1"/>
        <v>9</v>
      </c>
      <c r="J11" s="16">
        <v>4</v>
      </c>
      <c r="K11" s="12" t="s">
        <v>37</v>
      </c>
      <c r="L11" s="13">
        <v>49.89</v>
      </c>
      <c r="M11" s="14"/>
      <c r="N11" s="13">
        <f t="shared" si="2"/>
        <v>49.89</v>
      </c>
      <c r="O11" s="17">
        <f t="shared" si="9"/>
        <v>9</v>
      </c>
      <c r="P11" s="16">
        <v>15</v>
      </c>
      <c r="Q11" s="12" t="s">
        <v>45</v>
      </c>
      <c r="R11" s="13">
        <v>43.65</v>
      </c>
      <c r="S11" s="14">
        <v>15</v>
      </c>
      <c r="T11" s="13">
        <f t="shared" si="3"/>
        <v>58.65</v>
      </c>
      <c r="U11" s="17">
        <f t="shared" si="10"/>
        <v>9</v>
      </c>
      <c r="V11" s="16">
        <v>9</v>
      </c>
      <c r="W11" s="12" t="s">
        <v>28</v>
      </c>
      <c r="X11" s="13">
        <v>49.58</v>
      </c>
      <c r="Y11" s="14">
        <v>-5</v>
      </c>
      <c r="Z11" s="13">
        <f t="shared" si="4"/>
        <v>44.58</v>
      </c>
      <c r="AA11" s="17">
        <f t="shared" si="11"/>
        <v>9</v>
      </c>
      <c r="AB11" s="16">
        <v>6</v>
      </c>
      <c r="AC11" s="12" t="s">
        <v>38</v>
      </c>
      <c r="AD11" s="13">
        <v>49.55</v>
      </c>
      <c r="AE11" s="14">
        <v>15</v>
      </c>
      <c r="AF11" s="13">
        <f t="shared" si="5"/>
        <v>64.55</v>
      </c>
      <c r="AG11" s="17">
        <f t="shared" si="12"/>
        <v>9</v>
      </c>
      <c r="AH11" s="16">
        <v>17</v>
      </c>
      <c r="AI11" s="12" t="s">
        <v>47</v>
      </c>
      <c r="AJ11" s="13">
        <v>35.48</v>
      </c>
      <c r="AK11" s="14">
        <v>10</v>
      </c>
      <c r="AL11" s="13">
        <f t="shared" si="6"/>
        <v>45.48</v>
      </c>
      <c r="AM11" s="17">
        <f t="shared" si="13"/>
        <v>8</v>
      </c>
      <c r="AN11" s="11">
        <v>9</v>
      </c>
      <c r="AO11" s="12" t="s">
        <v>28</v>
      </c>
      <c r="AP11" s="14">
        <v>9</v>
      </c>
      <c r="AQ11" s="14">
        <v>9</v>
      </c>
      <c r="AR11" s="14">
        <v>9</v>
      </c>
      <c r="AS11" s="14">
        <v>8</v>
      </c>
      <c r="AT11" s="14">
        <v>8</v>
      </c>
      <c r="AU11" s="14">
        <v>6</v>
      </c>
      <c r="AV11" s="14">
        <v>6</v>
      </c>
      <c r="AW11" s="14">
        <v>6</v>
      </c>
      <c r="AX11" s="14">
        <v>5</v>
      </c>
      <c r="AY11" s="14">
        <v>3</v>
      </c>
      <c r="AZ11" s="13">
        <f t="shared" si="17"/>
        <v>69</v>
      </c>
      <c r="BA11" s="15">
        <f t="shared" si="14"/>
        <v>9</v>
      </c>
      <c r="BB11" s="45">
        <v>3</v>
      </c>
      <c r="BC11" s="46" t="s">
        <v>26</v>
      </c>
      <c r="BD11" s="48">
        <v>19</v>
      </c>
      <c r="BE11" s="48">
        <v>17</v>
      </c>
      <c r="BF11" s="48">
        <v>15</v>
      </c>
      <c r="BG11" s="48">
        <v>19</v>
      </c>
      <c r="BH11" s="48">
        <v>17</v>
      </c>
      <c r="BI11" s="48">
        <v>15</v>
      </c>
      <c r="BJ11" s="48">
        <f t="shared" si="7"/>
        <v>102</v>
      </c>
      <c r="BK11" s="49">
        <f t="shared" si="15"/>
        <v>9</v>
      </c>
      <c r="BL11" s="45">
        <v>8</v>
      </c>
      <c r="BM11" s="46" t="s">
        <v>40</v>
      </c>
      <c r="BN11" s="48">
        <v>57.88</v>
      </c>
      <c r="BO11" s="48">
        <v>46.86</v>
      </c>
      <c r="BP11" s="48">
        <v>52.57</v>
      </c>
      <c r="BQ11" s="48">
        <v>44.21</v>
      </c>
      <c r="BR11" s="48">
        <v>66.72999999999999</v>
      </c>
      <c r="BS11" s="48">
        <v>57.68</v>
      </c>
      <c r="BT11" s="48">
        <f t="shared" si="8"/>
        <v>325.93</v>
      </c>
      <c r="BU11" s="49">
        <f t="shared" si="16"/>
        <v>9</v>
      </c>
    </row>
    <row r="12" spans="1:73" s="10" customFormat="1" ht="19.5" customHeight="1" thickBot="1">
      <c r="A12" s="89" t="s">
        <v>10</v>
      </c>
      <c r="B12" s="9">
        <f t="shared" si="18"/>
        <v>6</v>
      </c>
      <c r="C12" s="88" t="s">
        <v>19</v>
      </c>
      <c r="D12" s="16">
        <v>4</v>
      </c>
      <c r="E12" s="12" t="s">
        <v>37</v>
      </c>
      <c r="F12" s="13">
        <v>59.49</v>
      </c>
      <c r="G12" s="14"/>
      <c r="H12" s="13">
        <f t="shared" si="0"/>
        <v>59.49</v>
      </c>
      <c r="I12" s="17">
        <f t="shared" si="1"/>
        <v>10</v>
      </c>
      <c r="J12" s="16">
        <v>5</v>
      </c>
      <c r="K12" s="12" t="s">
        <v>27</v>
      </c>
      <c r="L12" s="13">
        <v>46.78</v>
      </c>
      <c r="M12" s="14">
        <v>5</v>
      </c>
      <c r="N12" s="13">
        <f t="shared" si="2"/>
        <v>51.78</v>
      </c>
      <c r="O12" s="17">
        <f t="shared" si="9"/>
        <v>10</v>
      </c>
      <c r="P12" s="16">
        <v>19</v>
      </c>
      <c r="Q12" s="12" t="s">
        <v>30</v>
      </c>
      <c r="R12" s="13">
        <v>57.05</v>
      </c>
      <c r="S12" s="14">
        <v>5</v>
      </c>
      <c r="T12" s="13">
        <f t="shared" si="3"/>
        <v>62.05</v>
      </c>
      <c r="U12" s="17">
        <f t="shared" si="10"/>
        <v>10</v>
      </c>
      <c r="V12" s="16">
        <v>10</v>
      </c>
      <c r="W12" s="12" t="s">
        <v>41</v>
      </c>
      <c r="X12" s="13">
        <v>59.11</v>
      </c>
      <c r="Y12" s="14">
        <v>-10</v>
      </c>
      <c r="Z12" s="13">
        <f t="shared" si="4"/>
        <v>49.11</v>
      </c>
      <c r="AA12" s="17">
        <f t="shared" si="11"/>
        <v>10</v>
      </c>
      <c r="AB12" s="16">
        <v>8</v>
      </c>
      <c r="AC12" s="12" t="s">
        <v>40</v>
      </c>
      <c r="AD12" s="13">
        <v>56.73</v>
      </c>
      <c r="AE12" s="14">
        <v>10</v>
      </c>
      <c r="AF12" s="13">
        <f t="shared" si="5"/>
        <v>66.72999999999999</v>
      </c>
      <c r="AG12" s="17">
        <f t="shared" si="12"/>
        <v>10</v>
      </c>
      <c r="AH12" s="16">
        <v>15</v>
      </c>
      <c r="AI12" s="12" t="s">
        <v>45</v>
      </c>
      <c r="AJ12" s="13">
        <v>37.97</v>
      </c>
      <c r="AK12" s="14">
        <v>15</v>
      </c>
      <c r="AL12" s="13">
        <f t="shared" si="6"/>
        <v>52.97</v>
      </c>
      <c r="AM12" s="17">
        <f t="shared" si="13"/>
        <v>10</v>
      </c>
      <c r="AN12" s="11">
        <v>1</v>
      </c>
      <c r="AO12" s="12" t="s">
        <v>24</v>
      </c>
      <c r="AP12" s="14">
        <v>10</v>
      </c>
      <c r="AQ12" s="14">
        <v>8</v>
      </c>
      <c r="AR12" s="14">
        <v>8</v>
      </c>
      <c r="AS12" s="14">
        <v>8</v>
      </c>
      <c r="AT12" s="14">
        <v>7</v>
      </c>
      <c r="AU12" s="14">
        <v>5</v>
      </c>
      <c r="AV12" s="14">
        <v>5</v>
      </c>
      <c r="AW12" s="14">
        <v>5</v>
      </c>
      <c r="AX12" s="14">
        <v>5</v>
      </c>
      <c r="AY12" s="14">
        <v>4</v>
      </c>
      <c r="AZ12" s="13">
        <f t="shared" si="17"/>
        <v>65</v>
      </c>
      <c r="BA12" s="15">
        <f t="shared" si="14"/>
        <v>10</v>
      </c>
      <c r="BB12" s="67">
        <v>7</v>
      </c>
      <c r="BC12" s="68" t="s">
        <v>39</v>
      </c>
      <c r="BD12" s="69">
        <v>17</v>
      </c>
      <c r="BE12" s="69">
        <v>19</v>
      </c>
      <c r="BF12" s="69">
        <v>19</v>
      </c>
      <c r="BG12" s="69">
        <v>20</v>
      </c>
      <c r="BH12" s="69">
        <v>20</v>
      </c>
      <c r="BI12" s="69">
        <v>20</v>
      </c>
      <c r="BJ12" s="69">
        <f t="shared" si="7"/>
        <v>115</v>
      </c>
      <c r="BK12" s="70">
        <f t="shared" si="15"/>
        <v>10</v>
      </c>
      <c r="BL12" s="45">
        <v>6</v>
      </c>
      <c r="BM12" s="46" t="s">
        <v>38</v>
      </c>
      <c r="BN12" s="48">
        <v>49.96</v>
      </c>
      <c r="BO12" s="48">
        <v>56.7</v>
      </c>
      <c r="BP12" s="48">
        <v>80.92</v>
      </c>
      <c r="BQ12" s="48">
        <v>53.66</v>
      </c>
      <c r="BR12" s="48">
        <v>64.55</v>
      </c>
      <c r="BS12" s="48">
        <v>44.32</v>
      </c>
      <c r="BT12" s="48">
        <f t="shared" si="8"/>
        <v>350.10999999999996</v>
      </c>
      <c r="BU12" s="49">
        <f t="shared" si="16"/>
        <v>10</v>
      </c>
    </row>
    <row r="13" spans="1:73" s="10" customFormat="1" ht="19.5" customHeight="1" thickBot="1">
      <c r="A13" s="91" t="s">
        <v>10</v>
      </c>
      <c r="B13" s="92">
        <f t="shared" si="18"/>
        <v>7</v>
      </c>
      <c r="C13" s="93" t="s">
        <v>23</v>
      </c>
      <c r="D13" s="16">
        <v>20</v>
      </c>
      <c r="E13" s="12" t="s">
        <v>48</v>
      </c>
      <c r="F13" s="13">
        <v>46.79</v>
      </c>
      <c r="G13" s="14">
        <v>15</v>
      </c>
      <c r="H13" s="13">
        <f t="shared" si="0"/>
        <v>61.79</v>
      </c>
      <c r="I13" s="17">
        <f t="shared" si="1"/>
        <v>11</v>
      </c>
      <c r="J13" s="16">
        <v>16</v>
      </c>
      <c r="K13" s="12" t="s">
        <v>46</v>
      </c>
      <c r="L13" s="13">
        <v>45.31</v>
      </c>
      <c r="M13" s="14">
        <v>10</v>
      </c>
      <c r="N13" s="13">
        <f t="shared" si="2"/>
        <v>55.31</v>
      </c>
      <c r="O13" s="17">
        <f t="shared" si="9"/>
        <v>11</v>
      </c>
      <c r="P13" s="16">
        <v>5</v>
      </c>
      <c r="Q13" s="12" t="s">
        <v>27</v>
      </c>
      <c r="R13" s="13">
        <v>52.83</v>
      </c>
      <c r="S13" s="14">
        <v>10</v>
      </c>
      <c r="T13" s="13">
        <f t="shared" si="3"/>
        <v>62.83</v>
      </c>
      <c r="U13" s="17">
        <f t="shared" si="10"/>
        <v>11</v>
      </c>
      <c r="V13" s="16">
        <v>6</v>
      </c>
      <c r="W13" s="12" t="s">
        <v>38</v>
      </c>
      <c r="X13" s="13">
        <v>48.66</v>
      </c>
      <c r="Y13" s="14">
        <v>5</v>
      </c>
      <c r="Z13" s="13">
        <f t="shared" si="4"/>
        <v>53.66</v>
      </c>
      <c r="AA13" s="17">
        <f t="shared" si="11"/>
        <v>11</v>
      </c>
      <c r="AB13" s="16">
        <v>17</v>
      </c>
      <c r="AC13" s="12" t="s">
        <v>47</v>
      </c>
      <c r="AD13" s="13">
        <v>42.27</v>
      </c>
      <c r="AE13" s="14">
        <v>25</v>
      </c>
      <c r="AF13" s="13">
        <f t="shared" si="5"/>
        <v>67.27000000000001</v>
      </c>
      <c r="AG13" s="17">
        <f t="shared" si="12"/>
        <v>11</v>
      </c>
      <c r="AH13" s="16">
        <v>20</v>
      </c>
      <c r="AI13" s="12" t="s">
        <v>48</v>
      </c>
      <c r="AJ13" s="13">
        <v>51.12</v>
      </c>
      <c r="AK13" s="14">
        <v>5</v>
      </c>
      <c r="AL13" s="13">
        <f t="shared" si="6"/>
        <v>56.12</v>
      </c>
      <c r="AM13" s="17">
        <f t="shared" si="13"/>
        <v>11</v>
      </c>
      <c r="AN13" s="11">
        <v>21</v>
      </c>
      <c r="AO13" s="12" t="s">
        <v>36</v>
      </c>
      <c r="AP13" s="14">
        <v>10</v>
      </c>
      <c r="AQ13" s="14">
        <v>9</v>
      </c>
      <c r="AR13" s="14">
        <v>9</v>
      </c>
      <c r="AS13" s="14">
        <v>7</v>
      </c>
      <c r="AT13" s="14">
        <v>7</v>
      </c>
      <c r="AU13" s="14">
        <v>7</v>
      </c>
      <c r="AV13" s="14">
        <v>6</v>
      </c>
      <c r="AW13" s="14">
        <v>5</v>
      </c>
      <c r="AX13" s="14">
        <v>3</v>
      </c>
      <c r="AY13" s="14">
        <v>2</v>
      </c>
      <c r="AZ13" s="13">
        <f t="shared" si="17"/>
        <v>65</v>
      </c>
      <c r="BA13" s="15">
        <f t="shared" si="14"/>
        <v>10</v>
      </c>
      <c r="BB13" s="5"/>
      <c r="BC13" s="7"/>
      <c r="BD13" s="5"/>
      <c r="BE13" s="5"/>
      <c r="BF13" s="5"/>
      <c r="BG13" s="5"/>
      <c r="BH13" s="5"/>
      <c r="BI13" s="5"/>
      <c r="BJ13" s="5"/>
      <c r="BK13" s="5"/>
      <c r="BL13" s="45">
        <v>5</v>
      </c>
      <c r="BM13" s="46" t="s">
        <v>27</v>
      </c>
      <c r="BN13" s="48">
        <v>75.75999999999999</v>
      </c>
      <c r="BO13" s="48">
        <v>51.78</v>
      </c>
      <c r="BP13" s="48">
        <v>62.83</v>
      </c>
      <c r="BQ13" s="48">
        <v>53.67</v>
      </c>
      <c r="BR13" s="48">
        <v>87.66</v>
      </c>
      <c r="BS13" s="48">
        <v>42.24</v>
      </c>
      <c r="BT13" s="48">
        <f t="shared" si="8"/>
        <v>373.94000000000005</v>
      </c>
      <c r="BU13" s="49">
        <f t="shared" si="16"/>
        <v>11</v>
      </c>
    </row>
    <row r="14" spans="1:73" s="10" customFormat="1" ht="19.5" customHeight="1">
      <c r="A14" s="4"/>
      <c r="B14" s="3"/>
      <c r="C14" s="4"/>
      <c r="D14" s="16">
        <v>9</v>
      </c>
      <c r="E14" s="12" t="s">
        <v>28</v>
      </c>
      <c r="F14" s="13">
        <v>53.5</v>
      </c>
      <c r="G14" s="14">
        <v>10</v>
      </c>
      <c r="H14" s="13">
        <f t="shared" si="0"/>
        <v>63.5</v>
      </c>
      <c r="I14" s="17">
        <f t="shared" si="1"/>
        <v>12</v>
      </c>
      <c r="J14" s="16">
        <v>20</v>
      </c>
      <c r="K14" s="12" t="s">
        <v>48</v>
      </c>
      <c r="L14" s="13">
        <v>46.31</v>
      </c>
      <c r="M14" s="14">
        <v>10</v>
      </c>
      <c r="N14" s="13">
        <f t="shared" si="2"/>
        <v>56.31</v>
      </c>
      <c r="O14" s="17">
        <f t="shared" si="9"/>
        <v>12</v>
      </c>
      <c r="P14" s="16">
        <v>10</v>
      </c>
      <c r="Q14" s="12" t="s">
        <v>41</v>
      </c>
      <c r="R14" s="13">
        <v>68.46</v>
      </c>
      <c r="S14" s="14"/>
      <c r="T14" s="13">
        <f t="shared" si="3"/>
        <v>68.46</v>
      </c>
      <c r="U14" s="17">
        <f t="shared" si="10"/>
        <v>12</v>
      </c>
      <c r="V14" s="16">
        <v>5</v>
      </c>
      <c r="W14" s="12" t="s">
        <v>27</v>
      </c>
      <c r="X14" s="13">
        <v>53.67</v>
      </c>
      <c r="Y14" s="14"/>
      <c r="Z14" s="13">
        <f t="shared" si="4"/>
        <v>53.67</v>
      </c>
      <c r="AA14" s="17">
        <f t="shared" si="11"/>
        <v>12</v>
      </c>
      <c r="AB14" s="16">
        <v>12</v>
      </c>
      <c r="AC14" s="12" t="s">
        <v>42</v>
      </c>
      <c r="AD14" s="13">
        <v>55.77</v>
      </c>
      <c r="AE14" s="14">
        <v>20</v>
      </c>
      <c r="AF14" s="13">
        <f t="shared" si="5"/>
        <v>75.77000000000001</v>
      </c>
      <c r="AG14" s="17">
        <f t="shared" si="12"/>
        <v>12</v>
      </c>
      <c r="AH14" s="16">
        <v>8</v>
      </c>
      <c r="AI14" s="12" t="s">
        <v>40</v>
      </c>
      <c r="AJ14" s="13">
        <v>42.68</v>
      </c>
      <c r="AK14" s="14">
        <v>15</v>
      </c>
      <c r="AL14" s="13">
        <f t="shared" si="6"/>
        <v>57.68</v>
      </c>
      <c r="AM14" s="17">
        <f t="shared" si="13"/>
        <v>12</v>
      </c>
      <c r="AN14" s="11">
        <v>19</v>
      </c>
      <c r="AO14" s="12" t="s">
        <v>30</v>
      </c>
      <c r="AP14" s="14">
        <v>9</v>
      </c>
      <c r="AQ14" s="14">
        <v>8</v>
      </c>
      <c r="AR14" s="14">
        <v>8</v>
      </c>
      <c r="AS14" s="14">
        <v>8</v>
      </c>
      <c r="AT14" s="14">
        <v>8</v>
      </c>
      <c r="AU14" s="14">
        <v>8</v>
      </c>
      <c r="AV14" s="14">
        <v>6</v>
      </c>
      <c r="AW14" s="14">
        <v>5</v>
      </c>
      <c r="AX14" s="14">
        <v>3</v>
      </c>
      <c r="AY14" s="14">
        <v>1</v>
      </c>
      <c r="AZ14" s="13">
        <f t="shared" si="17"/>
        <v>64</v>
      </c>
      <c r="BA14" s="15">
        <f t="shared" si="14"/>
        <v>12</v>
      </c>
      <c r="BB14" s="5"/>
      <c r="BC14" s="7"/>
      <c r="BD14" s="5"/>
      <c r="BE14" s="5"/>
      <c r="BF14" s="5"/>
      <c r="BG14" s="5"/>
      <c r="BH14" s="5"/>
      <c r="BI14" s="5"/>
      <c r="BJ14" s="5"/>
      <c r="BK14" s="5"/>
      <c r="BL14" s="45">
        <v>19</v>
      </c>
      <c r="BM14" s="46" t="s">
        <v>30</v>
      </c>
      <c r="BN14" s="48">
        <v>80.25</v>
      </c>
      <c r="BO14" s="48">
        <v>68.32</v>
      </c>
      <c r="BP14" s="48">
        <v>62.05</v>
      </c>
      <c r="BQ14" s="48">
        <v>41.7</v>
      </c>
      <c r="BR14" s="48">
        <v>64.14</v>
      </c>
      <c r="BS14" s="48">
        <v>57.79</v>
      </c>
      <c r="BT14" s="48">
        <f t="shared" si="8"/>
        <v>374.25</v>
      </c>
      <c r="BU14" s="49">
        <f t="shared" si="16"/>
        <v>12</v>
      </c>
    </row>
    <row r="15" spans="1:73" s="10" customFormat="1" ht="19.5" customHeight="1">
      <c r="A15" s="4"/>
      <c r="B15" s="3"/>
      <c r="C15" s="4"/>
      <c r="D15" s="16">
        <v>5</v>
      </c>
      <c r="E15" s="12" t="s">
        <v>27</v>
      </c>
      <c r="F15" s="13">
        <v>55.76</v>
      </c>
      <c r="G15" s="14">
        <v>20</v>
      </c>
      <c r="H15" s="13">
        <f t="shared" si="0"/>
        <v>75.75999999999999</v>
      </c>
      <c r="I15" s="17">
        <f t="shared" si="1"/>
        <v>13</v>
      </c>
      <c r="J15" s="16">
        <v>6</v>
      </c>
      <c r="K15" s="12" t="s">
        <v>38</v>
      </c>
      <c r="L15" s="13">
        <v>51.7</v>
      </c>
      <c r="M15" s="14">
        <v>5</v>
      </c>
      <c r="N15" s="13">
        <f t="shared" si="2"/>
        <v>56.7</v>
      </c>
      <c r="O15" s="17">
        <f t="shared" si="9"/>
        <v>13</v>
      </c>
      <c r="P15" s="16">
        <v>20</v>
      </c>
      <c r="Q15" s="12" t="s">
        <v>48</v>
      </c>
      <c r="R15" s="13">
        <v>55.03</v>
      </c>
      <c r="S15" s="14">
        <v>15</v>
      </c>
      <c r="T15" s="13">
        <f t="shared" si="3"/>
        <v>70.03</v>
      </c>
      <c r="U15" s="17">
        <f t="shared" si="10"/>
        <v>13</v>
      </c>
      <c r="V15" s="16">
        <v>18</v>
      </c>
      <c r="W15" s="12" t="s">
        <v>49</v>
      </c>
      <c r="X15" s="13">
        <v>63.84</v>
      </c>
      <c r="Y15" s="14">
        <v>-10</v>
      </c>
      <c r="Z15" s="13">
        <f t="shared" si="4"/>
        <v>53.84</v>
      </c>
      <c r="AA15" s="17">
        <f t="shared" si="11"/>
        <v>13</v>
      </c>
      <c r="AB15" s="16">
        <v>10</v>
      </c>
      <c r="AC15" s="12" t="s">
        <v>41</v>
      </c>
      <c r="AD15" s="13">
        <v>62.19</v>
      </c>
      <c r="AE15" s="14">
        <v>15</v>
      </c>
      <c r="AF15" s="13">
        <f t="shared" si="5"/>
        <v>77.19</v>
      </c>
      <c r="AG15" s="17">
        <f t="shared" si="12"/>
        <v>13</v>
      </c>
      <c r="AH15" s="16">
        <v>19</v>
      </c>
      <c r="AI15" s="12" t="s">
        <v>30</v>
      </c>
      <c r="AJ15" s="13">
        <v>47.79</v>
      </c>
      <c r="AK15" s="14">
        <v>10</v>
      </c>
      <c r="AL15" s="13">
        <f t="shared" si="6"/>
        <v>57.79</v>
      </c>
      <c r="AM15" s="17">
        <f t="shared" si="13"/>
        <v>13</v>
      </c>
      <c r="AN15" s="11">
        <v>6</v>
      </c>
      <c r="AO15" s="12" t="s">
        <v>38</v>
      </c>
      <c r="AP15" s="14">
        <v>9</v>
      </c>
      <c r="AQ15" s="14">
        <v>7</v>
      </c>
      <c r="AR15" s="14">
        <v>7</v>
      </c>
      <c r="AS15" s="14">
        <v>7</v>
      </c>
      <c r="AT15" s="14">
        <v>6</v>
      </c>
      <c r="AU15" s="14">
        <v>6</v>
      </c>
      <c r="AV15" s="14">
        <v>6</v>
      </c>
      <c r="AW15" s="14">
        <v>6</v>
      </c>
      <c r="AX15" s="14">
        <v>5</v>
      </c>
      <c r="AY15" s="14">
        <v>4</v>
      </c>
      <c r="AZ15" s="13">
        <f t="shared" si="17"/>
        <v>63</v>
      </c>
      <c r="BA15" s="15">
        <f t="shared" si="14"/>
        <v>13</v>
      </c>
      <c r="BB15" s="5"/>
      <c r="BC15" s="7"/>
      <c r="BD15" s="5"/>
      <c r="BE15" s="5"/>
      <c r="BF15" s="5"/>
      <c r="BG15" s="5"/>
      <c r="BH15" s="5"/>
      <c r="BI15" s="5"/>
      <c r="BJ15" s="5"/>
      <c r="BK15" s="5"/>
      <c r="BL15" s="45">
        <v>10</v>
      </c>
      <c r="BM15" s="46" t="s">
        <v>41</v>
      </c>
      <c r="BN15" s="48">
        <v>52.22</v>
      </c>
      <c r="BO15" s="48">
        <v>79.17</v>
      </c>
      <c r="BP15" s="48">
        <v>68.46</v>
      </c>
      <c r="BQ15" s="48">
        <v>49.11</v>
      </c>
      <c r="BR15" s="48">
        <v>77.19</v>
      </c>
      <c r="BS15" s="48">
        <v>66.4</v>
      </c>
      <c r="BT15" s="48">
        <f t="shared" si="8"/>
        <v>392.54999999999995</v>
      </c>
      <c r="BU15" s="49">
        <f t="shared" si="16"/>
        <v>13</v>
      </c>
    </row>
    <row r="16" spans="1:73" s="10" customFormat="1" ht="19.5" customHeight="1">
      <c r="A16" s="4"/>
      <c r="B16" s="3"/>
      <c r="C16" s="4"/>
      <c r="D16" s="16">
        <v>18</v>
      </c>
      <c r="E16" s="12" t="s">
        <v>49</v>
      </c>
      <c r="F16" s="13">
        <v>52.98</v>
      </c>
      <c r="G16" s="14">
        <v>25</v>
      </c>
      <c r="H16" s="13">
        <f t="shared" si="0"/>
        <v>77.97999999999999</v>
      </c>
      <c r="I16" s="17">
        <f t="shared" si="1"/>
        <v>14</v>
      </c>
      <c r="J16" s="16">
        <v>12</v>
      </c>
      <c r="K16" s="12" t="s">
        <v>42</v>
      </c>
      <c r="L16" s="13">
        <v>48.66</v>
      </c>
      <c r="M16" s="14">
        <v>15</v>
      </c>
      <c r="N16" s="13">
        <f t="shared" si="2"/>
        <v>63.66</v>
      </c>
      <c r="O16" s="17">
        <f t="shared" si="9"/>
        <v>14</v>
      </c>
      <c r="P16" s="16">
        <v>6</v>
      </c>
      <c r="Q16" s="12" t="s">
        <v>38</v>
      </c>
      <c r="R16" s="13">
        <v>55.92</v>
      </c>
      <c r="S16" s="14">
        <v>25</v>
      </c>
      <c r="T16" s="13">
        <f t="shared" si="3"/>
        <v>80.92</v>
      </c>
      <c r="U16" s="17">
        <f t="shared" si="10"/>
        <v>14</v>
      </c>
      <c r="V16" s="16">
        <v>4</v>
      </c>
      <c r="W16" s="12" t="s">
        <v>37</v>
      </c>
      <c r="X16" s="13">
        <v>58.48</v>
      </c>
      <c r="Y16" s="14"/>
      <c r="Z16" s="13">
        <f t="shared" si="4"/>
        <v>58.48</v>
      </c>
      <c r="AA16" s="17">
        <f t="shared" si="11"/>
        <v>14</v>
      </c>
      <c r="AB16" s="16">
        <v>5</v>
      </c>
      <c r="AC16" s="12" t="s">
        <v>27</v>
      </c>
      <c r="AD16" s="13">
        <v>62.66</v>
      </c>
      <c r="AE16" s="14">
        <v>25</v>
      </c>
      <c r="AF16" s="13">
        <f t="shared" si="5"/>
        <v>87.66</v>
      </c>
      <c r="AG16" s="17">
        <f t="shared" si="12"/>
        <v>14</v>
      </c>
      <c r="AH16" s="16">
        <v>18</v>
      </c>
      <c r="AI16" s="12" t="s">
        <v>49</v>
      </c>
      <c r="AJ16" s="13">
        <v>47.37</v>
      </c>
      <c r="AK16" s="14">
        <v>15</v>
      </c>
      <c r="AL16" s="13">
        <f t="shared" si="6"/>
        <v>62.37</v>
      </c>
      <c r="AM16" s="17">
        <f t="shared" si="13"/>
        <v>14</v>
      </c>
      <c r="AN16" s="11">
        <v>5</v>
      </c>
      <c r="AO16" s="12" t="s">
        <v>27</v>
      </c>
      <c r="AP16" s="14">
        <v>8</v>
      </c>
      <c r="AQ16" s="14">
        <v>8</v>
      </c>
      <c r="AR16" s="14">
        <v>7</v>
      </c>
      <c r="AS16" s="14">
        <v>7</v>
      </c>
      <c r="AT16" s="14">
        <v>7</v>
      </c>
      <c r="AU16" s="14">
        <v>6</v>
      </c>
      <c r="AV16" s="14">
        <v>6</v>
      </c>
      <c r="AW16" s="14">
        <v>4</v>
      </c>
      <c r="AX16" s="14">
        <v>4</v>
      </c>
      <c r="AY16" s="14">
        <v>4</v>
      </c>
      <c r="AZ16" s="13">
        <f t="shared" si="17"/>
        <v>61</v>
      </c>
      <c r="BA16" s="15">
        <f t="shared" si="14"/>
        <v>14</v>
      </c>
      <c r="BB16" s="5"/>
      <c r="BC16" s="7"/>
      <c r="BD16" s="5"/>
      <c r="BE16" s="5"/>
      <c r="BF16" s="5"/>
      <c r="BG16" s="5"/>
      <c r="BH16" s="5"/>
      <c r="BI16" s="5"/>
      <c r="BJ16" s="5"/>
      <c r="BK16" s="5"/>
      <c r="BL16" s="45">
        <v>20</v>
      </c>
      <c r="BM16" s="46" t="s">
        <v>48</v>
      </c>
      <c r="BN16" s="48">
        <v>61.79</v>
      </c>
      <c r="BO16" s="48">
        <v>56.31</v>
      </c>
      <c r="BP16" s="48">
        <v>70.03</v>
      </c>
      <c r="BQ16" s="48">
        <v>70.99000000000001</v>
      </c>
      <c r="BR16" s="48">
        <v>98.05</v>
      </c>
      <c r="BS16" s="48">
        <v>56.12</v>
      </c>
      <c r="BT16" s="48">
        <f t="shared" si="8"/>
        <v>413.29</v>
      </c>
      <c r="BU16" s="49">
        <f t="shared" si="16"/>
        <v>14</v>
      </c>
    </row>
    <row r="17" spans="1:73" s="10" customFormat="1" ht="19.5" customHeight="1">
      <c r="A17" s="4"/>
      <c r="B17" s="3"/>
      <c r="C17" s="4"/>
      <c r="D17" s="16">
        <v>19</v>
      </c>
      <c r="E17" s="12" t="s">
        <v>30</v>
      </c>
      <c r="F17" s="13">
        <v>60.25</v>
      </c>
      <c r="G17" s="14">
        <v>20</v>
      </c>
      <c r="H17" s="13">
        <f t="shared" si="0"/>
        <v>80.25</v>
      </c>
      <c r="I17" s="17">
        <f t="shared" si="1"/>
        <v>15</v>
      </c>
      <c r="J17" s="16">
        <v>19</v>
      </c>
      <c r="K17" s="12" t="s">
        <v>30</v>
      </c>
      <c r="L17" s="13">
        <v>58.32</v>
      </c>
      <c r="M17" s="14">
        <v>10</v>
      </c>
      <c r="N17" s="13">
        <f t="shared" si="2"/>
        <v>68.32</v>
      </c>
      <c r="O17" s="17">
        <f t="shared" si="9"/>
        <v>15</v>
      </c>
      <c r="P17" s="16">
        <v>3</v>
      </c>
      <c r="Q17" s="12" t="s">
        <v>26</v>
      </c>
      <c r="R17" s="13">
        <v>72.5</v>
      </c>
      <c r="S17" s="14">
        <v>10</v>
      </c>
      <c r="T17" s="13">
        <f t="shared" si="3"/>
        <v>82.5</v>
      </c>
      <c r="U17" s="17">
        <f t="shared" si="10"/>
        <v>15</v>
      </c>
      <c r="V17" s="16">
        <v>12</v>
      </c>
      <c r="W17" s="12" t="s">
        <v>42</v>
      </c>
      <c r="X17" s="13">
        <v>50.53</v>
      </c>
      <c r="Y17" s="14">
        <v>10</v>
      </c>
      <c r="Z17" s="13">
        <f t="shared" si="4"/>
        <v>60.53</v>
      </c>
      <c r="AA17" s="17">
        <f t="shared" si="11"/>
        <v>15</v>
      </c>
      <c r="AB17" s="16">
        <v>18</v>
      </c>
      <c r="AC17" s="12" t="s">
        <v>49</v>
      </c>
      <c r="AD17" s="13">
        <v>67.92</v>
      </c>
      <c r="AE17" s="14">
        <v>30</v>
      </c>
      <c r="AF17" s="13">
        <f t="shared" si="5"/>
        <v>97.92</v>
      </c>
      <c r="AG17" s="17">
        <f t="shared" si="12"/>
        <v>15</v>
      </c>
      <c r="AH17" s="16">
        <v>3</v>
      </c>
      <c r="AI17" s="12" t="s">
        <v>26</v>
      </c>
      <c r="AJ17" s="13">
        <v>62.62</v>
      </c>
      <c r="AK17" s="14"/>
      <c r="AL17" s="13">
        <f t="shared" si="6"/>
        <v>62.62</v>
      </c>
      <c r="AM17" s="17">
        <f t="shared" si="13"/>
        <v>15</v>
      </c>
      <c r="AN17" s="11">
        <v>7</v>
      </c>
      <c r="AO17" s="12" t="s">
        <v>39</v>
      </c>
      <c r="AP17" s="14">
        <v>9</v>
      </c>
      <c r="AQ17" s="14">
        <v>8</v>
      </c>
      <c r="AR17" s="14">
        <v>7</v>
      </c>
      <c r="AS17" s="14">
        <v>6</v>
      </c>
      <c r="AT17" s="14">
        <v>5</v>
      </c>
      <c r="AU17" s="14">
        <v>5</v>
      </c>
      <c r="AV17" s="14">
        <v>5</v>
      </c>
      <c r="AW17" s="14">
        <v>5</v>
      </c>
      <c r="AX17" s="14">
        <v>3</v>
      </c>
      <c r="AY17" s="14">
        <v>2</v>
      </c>
      <c r="AZ17" s="13">
        <f t="shared" si="17"/>
        <v>55</v>
      </c>
      <c r="BA17" s="15">
        <f t="shared" si="14"/>
        <v>15</v>
      </c>
      <c r="BB17" s="5"/>
      <c r="BC17" s="7"/>
      <c r="BD17" s="5"/>
      <c r="BE17" s="5"/>
      <c r="BF17" s="5"/>
      <c r="BG17" s="5"/>
      <c r="BH17" s="5"/>
      <c r="BI17" s="5"/>
      <c r="BJ17" s="5"/>
      <c r="BK17" s="5"/>
      <c r="BL17" s="45">
        <v>18</v>
      </c>
      <c r="BM17" s="46" t="s">
        <v>49</v>
      </c>
      <c r="BN17" s="48">
        <v>77.97999999999999</v>
      </c>
      <c r="BO17" s="48">
        <v>47.89</v>
      </c>
      <c r="BP17" s="48">
        <v>86.62</v>
      </c>
      <c r="BQ17" s="48">
        <v>53.84</v>
      </c>
      <c r="BR17" s="48">
        <v>97.92</v>
      </c>
      <c r="BS17" s="48">
        <v>62.37</v>
      </c>
      <c r="BT17" s="48">
        <f t="shared" si="8"/>
        <v>426.62000000000006</v>
      </c>
      <c r="BU17" s="49">
        <f t="shared" si="16"/>
        <v>15</v>
      </c>
    </row>
    <row r="18" spans="1:73" s="10" customFormat="1" ht="19.5" customHeight="1">
      <c r="A18" s="4"/>
      <c r="B18" s="3"/>
      <c r="C18" s="4"/>
      <c r="D18" s="16">
        <v>1</v>
      </c>
      <c r="E18" s="12" t="s">
        <v>24</v>
      </c>
      <c r="F18" s="13">
        <v>73.56</v>
      </c>
      <c r="G18" s="14">
        <v>20</v>
      </c>
      <c r="H18" s="13">
        <f t="shared" si="0"/>
        <v>93.56</v>
      </c>
      <c r="I18" s="17">
        <f t="shared" si="1"/>
        <v>16</v>
      </c>
      <c r="J18" s="16">
        <v>10</v>
      </c>
      <c r="K18" s="12" t="s">
        <v>41</v>
      </c>
      <c r="L18" s="13">
        <v>64.17</v>
      </c>
      <c r="M18" s="14">
        <v>15</v>
      </c>
      <c r="N18" s="13">
        <f t="shared" si="2"/>
        <v>79.17</v>
      </c>
      <c r="O18" s="17">
        <f t="shared" si="9"/>
        <v>16</v>
      </c>
      <c r="P18" s="16">
        <v>12</v>
      </c>
      <c r="Q18" s="12" t="s">
        <v>42</v>
      </c>
      <c r="R18" s="13">
        <v>61.41</v>
      </c>
      <c r="S18" s="14">
        <v>25</v>
      </c>
      <c r="T18" s="13">
        <f t="shared" si="3"/>
        <v>86.41</v>
      </c>
      <c r="U18" s="17">
        <f t="shared" si="10"/>
        <v>16</v>
      </c>
      <c r="V18" s="16">
        <v>20</v>
      </c>
      <c r="W18" s="12" t="s">
        <v>48</v>
      </c>
      <c r="X18" s="13">
        <v>60.99</v>
      </c>
      <c r="Y18" s="14">
        <v>10</v>
      </c>
      <c r="Z18" s="13">
        <f t="shared" si="4"/>
        <v>70.99000000000001</v>
      </c>
      <c r="AA18" s="17">
        <f t="shared" si="11"/>
        <v>16</v>
      </c>
      <c r="AB18" s="16">
        <v>20</v>
      </c>
      <c r="AC18" s="12" t="s">
        <v>48</v>
      </c>
      <c r="AD18" s="13">
        <v>73.05</v>
      </c>
      <c r="AE18" s="14">
        <v>25</v>
      </c>
      <c r="AF18" s="13">
        <f t="shared" si="5"/>
        <v>98.05</v>
      </c>
      <c r="AG18" s="17">
        <f t="shared" si="12"/>
        <v>16</v>
      </c>
      <c r="AH18" s="16">
        <v>10</v>
      </c>
      <c r="AI18" s="12" t="s">
        <v>41</v>
      </c>
      <c r="AJ18" s="13">
        <v>56.4</v>
      </c>
      <c r="AK18" s="14">
        <v>10</v>
      </c>
      <c r="AL18" s="13">
        <f t="shared" si="6"/>
        <v>66.4</v>
      </c>
      <c r="AM18" s="17">
        <f t="shared" si="13"/>
        <v>16</v>
      </c>
      <c r="AN18" s="11">
        <v>16</v>
      </c>
      <c r="AO18" s="12" t="s">
        <v>46</v>
      </c>
      <c r="AP18" s="14">
        <v>9</v>
      </c>
      <c r="AQ18" s="14">
        <v>9</v>
      </c>
      <c r="AR18" s="14">
        <v>7</v>
      </c>
      <c r="AS18" s="14">
        <v>6</v>
      </c>
      <c r="AT18" s="14">
        <v>5</v>
      </c>
      <c r="AU18" s="14">
        <v>5</v>
      </c>
      <c r="AV18" s="14">
        <v>4</v>
      </c>
      <c r="AW18" s="14">
        <v>3</v>
      </c>
      <c r="AX18" s="14">
        <v>3</v>
      </c>
      <c r="AY18" s="14">
        <v>2</v>
      </c>
      <c r="AZ18" s="13">
        <f t="shared" si="17"/>
        <v>53</v>
      </c>
      <c r="BA18" s="15">
        <f t="shared" si="14"/>
        <v>16</v>
      </c>
      <c r="BB18" s="5"/>
      <c r="BC18" s="7"/>
      <c r="BD18" s="5"/>
      <c r="BE18" s="5"/>
      <c r="BF18" s="5"/>
      <c r="BG18" s="5"/>
      <c r="BH18" s="5"/>
      <c r="BI18" s="5"/>
      <c r="BJ18" s="5"/>
      <c r="BK18" s="5"/>
      <c r="BL18" s="45">
        <v>12</v>
      </c>
      <c r="BM18" s="46" t="s">
        <v>42</v>
      </c>
      <c r="BN18" s="48">
        <v>99.11</v>
      </c>
      <c r="BO18" s="48">
        <v>63.66</v>
      </c>
      <c r="BP18" s="48">
        <v>86.41</v>
      </c>
      <c r="BQ18" s="48">
        <v>60.53</v>
      </c>
      <c r="BR18" s="48">
        <v>75.77000000000001</v>
      </c>
      <c r="BS18" s="48">
        <v>67.97</v>
      </c>
      <c r="BT18" s="48">
        <f t="shared" si="8"/>
        <v>453.45000000000005</v>
      </c>
      <c r="BU18" s="49">
        <f t="shared" si="16"/>
        <v>16</v>
      </c>
    </row>
    <row r="19" spans="1:73" s="10" customFormat="1" ht="19.5" customHeight="1">
      <c r="A19" s="4"/>
      <c r="B19" s="3"/>
      <c r="C19" s="4"/>
      <c r="D19" s="16">
        <v>7</v>
      </c>
      <c r="E19" s="12" t="s">
        <v>39</v>
      </c>
      <c r="F19" s="13">
        <v>79.06</v>
      </c>
      <c r="G19" s="14">
        <v>20</v>
      </c>
      <c r="H19" s="13">
        <f t="shared" si="0"/>
        <v>99.06</v>
      </c>
      <c r="I19" s="17">
        <f t="shared" si="1"/>
        <v>17</v>
      </c>
      <c r="J19" s="16">
        <v>3</v>
      </c>
      <c r="K19" s="12" t="s">
        <v>26</v>
      </c>
      <c r="L19" s="13">
        <v>90.19</v>
      </c>
      <c r="M19" s="14"/>
      <c r="N19" s="13">
        <f t="shared" si="2"/>
        <v>90.19</v>
      </c>
      <c r="O19" s="17">
        <f t="shared" si="9"/>
        <v>17</v>
      </c>
      <c r="P19" s="16">
        <v>18</v>
      </c>
      <c r="Q19" s="12" t="s">
        <v>49</v>
      </c>
      <c r="R19" s="13">
        <v>86.62</v>
      </c>
      <c r="S19" s="14"/>
      <c r="T19" s="13">
        <f t="shared" si="3"/>
        <v>86.62</v>
      </c>
      <c r="U19" s="17">
        <f t="shared" si="10"/>
        <v>17</v>
      </c>
      <c r="V19" s="16">
        <v>2</v>
      </c>
      <c r="W19" s="12" t="s">
        <v>25</v>
      </c>
      <c r="X19" s="13">
        <v>83.61</v>
      </c>
      <c r="Y19" s="14">
        <v>-10</v>
      </c>
      <c r="Z19" s="13">
        <f t="shared" si="4"/>
        <v>73.61</v>
      </c>
      <c r="AA19" s="17">
        <f t="shared" si="11"/>
        <v>17</v>
      </c>
      <c r="AB19" s="16">
        <v>3</v>
      </c>
      <c r="AC19" s="12" t="s">
        <v>26</v>
      </c>
      <c r="AD19" s="13">
        <v>78.43</v>
      </c>
      <c r="AE19" s="14">
        <v>20</v>
      </c>
      <c r="AF19" s="13">
        <f t="shared" si="5"/>
        <v>98.43</v>
      </c>
      <c r="AG19" s="17">
        <f t="shared" si="12"/>
        <v>17</v>
      </c>
      <c r="AH19" s="16">
        <v>12</v>
      </c>
      <c r="AI19" s="12" t="s">
        <v>42</v>
      </c>
      <c r="AJ19" s="13">
        <v>52.97</v>
      </c>
      <c r="AK19" s="14">
        <v>15</v>
      </c>
      <c r="AL19" s="13">
        <f t="shared" si="6"/>
        <v>67.97</v>
      </c>
      <c r="AM19" s="17">
        <f t="shared" si="13"/>
        <v>17</v>
      </c>
      <c r="AN19" s="11">
        <v>8</v>
      </c>
      <c r="AO19" s="12" t="s">
        <v>40</v>
      </c>
      <c r="AP19" s="14">
        <v>8</v>
      </c>
      <c r="AQ19" s="14">
        <v>8</v>
      </c>
      <c r="AR19" s="14">
        <v>7</v>
      </c>
      <c r="AS19" s="14">
        <v>7</v>
      </c>
      <c r="AT19" s="14">
        <v>6</v>
      </c>
      <c r="AU19" s="14">
        <v>5</v>
      </c>
      <c r="AV19" s="14">
        <v>3</v>
      </c>
      <c r="AW19" s="14">
        <v>1</v>
      </c>
      <c r="AX19" s="14"/>
      <c r="AY19" s="14"/>
      <c r="AZ19" s="13">
        <f t="shared" si="17"/>
        <v>45</v>
      </c>
      <c r="BA19" s="15">
        <f t="shared" si="14"/>
        <v>17</v>
      </c>
      <c r="BB19" s="5"/>
      <c r="BC19" s="7"/>
      <c r="BD19" s="5"/>
      <c r="BE19" s="5"/>
      <c r="BF19" s="5"/>
      <c r="BG19" s="5"/>
      <c r="BH19" s="5"/>
      <c r="BI19" s="5"/>
      <c r="BJ19" s="5"/>
      <c r="BK19" s="5"/>
      <c r="BL19" s="45">
        <v>3</v>
      </c>
      <c r="BM19" s="46" t="s">
        <v>26</v>
      </c>
      <c r="BN19" s="48">
        <v>103.73</v>
      </c>
      <c r="BO19" s="48">
        <v>90.19</v>
      </c>
      <c r="BP19" s="48">
        <v>82.5</v>
      </c>
      <c r="BQ19" s="48">
        <v>103.12</v>
      </c>
      <c r="BR19" s="48">
        <v>98.43</v>
      </c>
      <c r="BS19" s="48">
        <v>62.62</v>
      </c>
      <c r="BT19" s="48">
        <f t="shared" si="8"/>
        <v>540.59</v>
      </c>
      <c r="BU19" s="49">
        <f t="shared" si="16"/>
        <v>17</v>
      </c>
    </row>
    <row r="20" spans="1:73" s="10" customFormat="1" ht="19.5" customHeight="1" thickBot="1">
      <c r="A20" s="4"/>
      <c r="B20" s="3"/>
      <c r="C20" s="4"/>
      <c r="D20" s="16">
        <v>12</v>
      </c>
      <c r="E20" s="12" t="s">
        <v>42</v>
      </c>
      <c r="F20" s="13">
        <v>59.11</v>
      </c>
      <c r="G20" s="14">
        <v>40</v>
      </c>
      <c r="H20" s="13">
        <f t="shared" si="0"/>
        <v>99.11</v>
      </c>
      <c r="I20" s="17">
        <f t="shared" si="1"/>
        <v>18</v>
      </c>
      <c r="J20" s="16">
        <v>2</v>
      </c>
      <c r="K20" s="12" t="s">
        <v>25</v>
      </c>
      <c r="L20" s="13">
        <v>76.19</v>
      </c>
      <c r="M20" s="14">
        <v>15</v>
      </c>
      <c r="N20" s="13">
        <f t="shared" si="2"/>
        <v>91.19</v>
      </c>
      <c r="O20" s="17">
        <f t="shared" si="9"/>
        <v>18</v>
      </c>
      <c r="P20" s="16">
        <v>2</v>
      </c>
      <c r="Q20" s="12" t="s">
        <v>25</v>
      </c>
      <c r="R20" s="13">
        <v>102</v>
      </c>
      <c r="S20" s="14"/>
      <c r="T20" s="13">
        <f t="shared" si="3"/>
        <v>102</v>
      </c>
      <c r="U20" s="17">
        <f t="shared" si="10"/>
        <v>18</v>
      </c>
      <c r="V20" s="16">
        <v>1</v>
      </c>
      <c r="W20" s="12" t="s">
        <v>24</v>
      </c>
      <c r="X20" s="13">
        <v>67.78</v>
      </c>
      <c r="Y20" s="14">
        <v>10</v>
      </c>
      <c r="Z20" s="13">
        <f t="shared" si="4"/>
        <v>77.78</v>
      </c>
      <c r="AA20" s="17">
        <f t="shared" si="11"/>
        <v>18</v>
      </c>
      <c r="AB20" s="16">
        <v>2</v>
      </c>
      <c r="AC20" s="12" t="s">
        <v>25</v>
      </c>
      <c r="AD20" s="13">
        <v>99.53</v>
      </c>
      <c r="AE20" s="14">
        <v>20</v>
      </c>
      <c r="AF20" s="13">
        <f t="shared" si="5"/>
        <v>119.53</v>
      </c>
      <c r="AG20" s="17">
        <f t="shared" si="12"/>
        <v>18</v>
      </c>
      <c r="AH20" s="16">
        <v>1</v>
      </c>
      <c r="AI20" s="12" t="s">
        <v>24</v>
      </c>
      <c r="AJ20" s="13">
        <v>61.51</v>
      </c>
      <c r="AK20" s="14">
        <v>10</v>
      </c>
      <c r="AL20" s="13">
        <f t="shared" si="6"/>
        <v>71.50999999999999</v>
      </c>
      <c r="AM20" s="17">
        <f t="shared" si="13"/>
        <v>18</v>
      </c>
      <c r="AN20" s="71">
        <v>18</v>
      </c>
      <c r="AO20" s="18" t="s">
        <v>49</v>
      </c>
      <c r="AP20" s="72">
        <v>8</v>
      </c>
      <c r="AQ20" s="72">
        <v>6</v>
      </c>
      <c r="AR20" s="72">
        <v>6</v>
      </c>
      <c r="AS20" s="72">
        <v>5</v>
      </c>
      <c r="AT20" s="72">
        <v>5</v>
      </c>
      <c r="AU20" s="72">
        <v>4</v>
      </c>
      <c r="AV20" s="72">
        <v>4</v>
      </c>
      <c r="AW20" s="72">
        <v>2</v>
      </c>
      <c r="AX20" s="72">
        <v>2</v>
      </c>
      <c r="AY20" s="72">
        <v>2</v>
      </c>
      <c r="AZ20" s="19">
        <f t="shared" si="17"/>
        <v>44</v>
      </c>
      <c r="BA20" s="73">
        <f t="shared" si="14"/>
        <v>18</v>
      </c>
      <c r="BB20" s="5"/>
      <c r="BC20" s="7"/>
      <c r="BD20" s="5"/>
      <c r="BE20" s="5"/>
      <c r="BF20" s="5"/>
      <c r="BG20" s="5"/>
      <c r="BH20" s="5"/>
      <c r="BI20" s="5"/>
      <c r="BJ20" s="5"/>
      <c r="BK20" s="5"/>
      <c r="BL20" s="45">
        <v>2</v>
      </c>
      <c r="BM20" s="46" t="s">
        <v>25</v>
      </c>
      <c r="BN20" s="48">
        <v>107.31</v>
      </c>
      <c r="BO20" s="48">
        <v>91.19</v>
      </c>
      <c r="BP20" s="48">
        <v>102</v>
      </c>
      <c r="BQ20" s="48">
        <v>73.61</v>
      </c>
      <c r="BR20" s="48">
        <v>119.53</v>
      </c>
      <c r="BS20" s="48">
        <v>76</v>
      </c>
      <c r="BT20" s="48">
        <f t="shared" si="8"/>
        <v>569.64</v>
      </c>
      <c r="BU20" s="49">
        <f t="shared" si="16"/>
        <v>18</v>
      </c>
    </row>
    <row r="21" spans="1:73" s="10" customFormat="1" ht="19.5" customHeight="1">
      <c r="A21" s="4"/>
      <c r="B21" s="3"/>
      <c r="C21" s="4"/>
      <c r="D21" s="16">
        <v>3</v>
      </c>
      <c r="E21" s="12" t="s">
        <v>26</v>
      </c>
      <c r="F21" s="13">
        <v>68.73</v>
      </c>
      <c r="G21" s="14">
        <v>35</v>
      </c>
      <c r="H21" s="13">
        <f t="shared" si="0"/>
        <v>103.73</v>
      </c>
      <c r="I21" s="17">
        <f t="shared" si="1"/>
        <v>19</v>
      </c>
      <c r="J21" s="16">
        <v>7</v>
      </c>
      <c r="K21" s="12" t="s">
        <v>39</v>
      </c>
      <c r="L21" s="13">
        <v>78.52</v>
      </c>
      <c r="M21" s="14">
        <v>15</v>
      </c>
      <c r="N21" s="13">
        <f t="shared" si="2"/>
        <v>93.52</v>
      </c>
      <c r="O21" s="17">
        <f t="shared" si="9"/>
        <v>19</v>
      </c>
      <c r="P21" s="16">
        <v>7</v>
      </c>
      <c r="Q21" s="12" t="s">
        <v>39</v>
      </c>
      <c r="R21" s="13">
        <v>107.4</v>
      </c>
      <c r="S21" s="14">
        <v>25</v>
      </c>
      <c r="T21" s="13">
        <f t="shared" si="3"/>
        <v>132.4</v>
      </c>
      <c r="U21" s="17">
        <f t="shared" si="10"/>
        <v>19</v>
      </c>
      <c r="V21" s="16">
        <v>3</v>
      </c>
      <c r="W21" s="12" t="s">
        <v>26</v>
      </c>
      <c r="X21" s="13">
        <v>93.12</v>
      </c>
      <c r="Y21" s="14">
        <v>10</v>
      </c>
      <c r="Z21" s="13">
        <f t="shared" si="4"/>
        <v>103.12</v>
      </c>
      <c r="AA21" s="17">
        <f t="shared" si="11"/>
        <v>19</v>
      </c>
      <c r="AB21" s="16">
        <v>1</v>
      </c>
      <c r="AC21" s="12" t="s">
        <v>24</v>
      </c>
      <c r="AD21" s="13">
        <v>91.46</v>
      </c>
      <c r="AE21" s="14">
        <v>30</v>
      </c>
      <c r="AF21" s="13">
        <f t="shared" si="5"/>
        <v>121.46</v>
      </c>
      <c r="AG21" s="17">
        <f t="shared" si="12"/>
        <v>19</v>
      </c>
      <c r="AH21" s="16">
        <v>2</v>
      </c>
      <c r="AI21" s="12" t="s">
        <v>25</v>
      </c>
      <c r="AJ21" s="13">
        <v>76</v>
      </c>
      <c r="AK21" s="14"/>
      <c r="AL21" s="13">
        <f t="shared" si="6"/>
        <v>76</v>
      </c>
      <c r="AM21" s="17">
        <f t="shared" si="13"/>
        <v>19</v>
      </c>
      <c r="AN21" s="1"/>
      <c r="AO21" s="6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1"/>
      <c r="BB21" s="5"/>
      <c r="BC21" s="7"/>
      <c r="BD21" s="5"/>
      <c r="BE21" s="5"/>
      <c r="BF21" s="5"/>
      <c r="BG21" s="5"/>
      <c r="BH21" s="5"/>
      <c r="BI21" s="5"/>
      <c r="BJ21" s="5"/>
      <c r="BK21" s="5"/>
      <c r="BL21" s="45">
        <v>1</v>
      </c>
      <c r="BM21" s="46" t="s">
        <v>24</v>
      </c>
      <c r="BN21" s="48">
        <v>93.56</v>
      </c>
      <c r="BO21" s="48">
        <v>101.97</v>
      </c>
      <c r="BP21" s="48">
        <v>146.4</v>
      </c>
      <c r="BQ21" s="48">
        <v>77.78</v>
      </c>
      <c r="BR21" s="48">
        <v>121.46</v>
      </c>
      <c r="BS21" s="48">
        <v>71.50999999999999</v>
      </c>
      <c r="BT21" s="48">
        <f t="shared" si="8"/>
        <v>612.6800000000001</v>
      </c>
      <c r="BU21" s="49">
        <f t="shared" si="16"/>
        <v>19</v>
      </c>
    </row>
    <row r="22" spans="1:73" s="10" customFormat="1" ht="19.5" customHeight="1" thickBot="1">
      <c r="A22" s="4"/>
      <c r="B22" s="3"/>
      <c r="C22" s="4"/>
      <c r="D22" s="71">
        <v>2</v>
      </c>
      <c r="E22" s="18" t="s">
        <v>25</v>
      </c>
      <c r="F22" s="19">
        <v>97.31</v>
      </c>
      <c r="G22" s="72">
        <v>10</v>
      </c>
      <c r="H22" s="19">
        <f t="shared" si="0"/>
        <v>107.31</v>
      </c>
      <c r="I22" s="74">
        <f t="shared" si="1"/>
        <v>20</v>
      </c>
      <c r="J22" s="71">
        <v>1</v>
      </c>
      <c r="K22" s="18" t="s">
        <v>24</v>
      </c>
      <c r="L22" s="19">
        <v>91.97</v>
      </c>
      <c r="M22" s="72">
        <v>10</v>
      </c>
      <c r="N22" s="19">
        <f t="shared" si="2"/>
        <v>101.97</v>
      </c>
      <c r="O22" s="74">
        <f t="shared" si="9"/>
        <v>20</v>
      </c>
      <c r="P22" s="71">
        <v>1</v>
      </c>
      <c r="Q22" s="18" t="s">
        <v>24</v>
      </c>
      <c r="R22" s="19">
        <v>101.4</v>
      </c>
      <c r="S22" s="72">
        <v>45</v>
      </c>
      <c r="T22" s="19">
        <f t="shared" si="3"/>
        <v>146.4</v>
      </c>
      <c r="U22" s="74">
        <f t="shared" si="10"/>
        <v>20</v>
      </c>
      <c r="V22" s="71">
        <v>7</v>
      </c>
      <c r="W22" s="18" t="s">
        <v>39</v>
      </c>
      <c r="X22" s="19">
        <v>98.05</v>
      </c>
      <c r="Y22" s="72">
        <v>10</v>
      </c>
      <c r="Z22" s="19">
        <f t="shared" si="4"/>
        <v>108.05</v>
      </c>
      <c r="AA22" s="74">
        <f t="shared" si="11"/>
        <v>20</v>
      </c>
      <c r="AB22" s="71">
        <v>7</v>
      </c>
      <c r="AC22" s="18" t="s">
        <v>39</v>
      </c>
      <c r="AD22" s="19">
        <v>93.81</v>
      </c>
      <c r="AE22" s="72">
        <v>40</v>
      </c>
      <c r="AF22" s="19">
        <f t="shared" si="5"/>
        <v>133.81</v>
      </c>
      <c r="AG22" s="74">
        <f t="shared" si="12"/>
        <v>20</v>
      </c>
      <c r="AH22" s="71">
        <v>7</v>
      </c>
      <c r="AI22" s="18" t="s">
        <v>39</v>
      </c>
      <c r="AJ22" s="19">
        <v>86.96</v>
      </c>
      <c r="AK22" s="72">
        <v>15</v>
      </c>
      <c r="AL22" s="19">
        <f t="shared" si="6"/>
        <v>101.96</v>
      </c>
      <c r="AM22" s="74">
        <f t="shared" si="13"/>
        <v>20</v>
      </c>
      <c r="AN22" s="1"/>
      <c r="AO22" s="6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"/>
      <c r="BA22" s="1"/>
      <c r="BB22" s="5"/>
      <c r="BC22" s="7"/>
      <c r="BD22" s="5"/>
      <c r="BE22" s="5"/>
      <c r="BF22" s="5"/>
      <c r="BG22" s="5"/>
      <c r="BH22" s="5"/>
      <c r="BI22" s="5"/>
      <c r="BJ22" s="5"/>
      <c r="BK22" s="5"/>
      <c r="BL22" s="67">
        <v>7</v>
      </c>
      <c r="BM22" s="68" t="s">
        <v>39</v>
      </c>
      <c r="BN22" s="69">
        <v>99.06</v>
      </c>
      <c r="BO22" s="69">
        <v>93.52</v>
      </c>
      <c r="BP22" s="69">
        <v>132.4</v>
      </c>
      <c r="BQ22" s="69">
        <v>108.05</v>
      </c>
      <c r="BR22" s="69">
        <v>133.81</v>
      </c>
      <c r="BS22" s="69">
        <v>101.96</v>
      </c>
      <c r="BT22" s="69">
        <f t="shared" si="8"/>
        <v>668.8000000000001</v>
      </c>
      <c r="BU22" s="70">
        <f t="shared" si="16"/>
        <v>20</v>
      </c>
    </row>
  </sheetData>
  <sheetProtection/>
  <mergeCells count="15">
    <mergeCell ref="BL1:BU1"/>
    <mergeCell ref="A3:C3"/>
    <mergeCell ref="A4:C4"/>
    <mergeCell ref="A5:C5"/>
    <mergeCell ref="A6:C6"/>
    <mergeCell ref="BV3:BW3"/>
    <mergeCell ref="D1:I1"/>
    <mergeCell ref="J1:O1"/>
    <mergeCell ref="P1:U1"/>
    <mergeCell ref="V1:AA1"/>
    <mergeCell ref="AB1:AG1"/>
    <mergeCell ref="AH1:AM1"/>
    <mergeCell ref="AN1:BA1"/>
    <mergeCell ref="AP2:AY2"/>
    <mergeCell ref="BB1:BK1"/>
  </mergeCells>
  <conditionalFormatting sqref="K3:O22 W3:AA22 Q3:U22 I3:I22 BU3:BU22 AZ3:BA22 BK3:BK22 AC3:AG22 AM3:AM22">
    <cfRule type="cellIs" priority="27" dxfId="4" operator="equal" stopIfTrue="1">
      <formula>1</formula>
    </cfRule>
    <cfRule type="cellIs" priority="28" dxfId="3" operator="equal" stopIfTrue="1">
      <formula>2</formula>
    </cfRule>
    <cfRule type="cellIs" priority="29" dxfId="2" operator="equal" stopIfTrue="1">
      <formula>3</formula>
    </cfRule>
  </conditionalFormatting>
  <conditionalFormatting sqref="W3:AA22 O3:O22 Q3:U22 BU3:BU22 AZ3:BA22 BK3:BK22 AC3:AG22 AM3:AM22">
    <cfRule type="cellIs" priority="24" dxfId="4" operator="equal" stopIfTrue="1">
      <formula>1</formula>
    </cfRule>
    <cfRule type="cellIs" priority="25" dxfId="3" operator="equal" stopIfTrue="1">
      <formula>2</formula>
    </cfRule>
    <cfRule type="cellIs" priority="26" dxfId="2" operator="equal" stopIfTrue="1">
      <formula>3</formula>
    </cfRule>
  </conditionalFormatting>
  <conditionalFormatting sqref="U3:U22 W3:AA22 BU3:BU22 AZ3:BA22 BK3:BK22 AC3:AG22 AM3:AM22">
    <cfRule type="cellIs" priority="21" dxfId="4" operator="equal" stopIfTrue="1">
      <formula>1</formula>
    </cfRule>
    <cfRule type="cellIs" priority="22" dxfId="3" operator="equal" stopIfTrue="1">
      <formula>2</formula>
    </cfRule>
    <cfRule type="cellIs" priority="23" dxfId="2" operator="equal" stopIfTrue="1">
      <formula>3</formula>
    </cfRule>
  </conditionalFormatting>
  <conditionalFormatting sqref="AA3:AA22 BU3:BU22 AZ3:BA22 BK3:BK22 AC3:AG22 AM3:AM22">
    <cfRule type="cellIs" priority="18" dxfId="4" operator="equal" stopIfTrue="1">
      <formula>1</formula>
    </cfRule>
    <cfRule type="cellIs" priority="19" dxfId="3" operator="equal" stopIfTrue="1">
      <formula>2</formula>
    </cfRule>
    <cfRule type="cellIs" priority="20" dxfId="2" operator="equal" stopIfTrue="1">
      <formula>3</formula>
    </cfRule>
  </conditionalFormatting>
  <conditionalFormatting sqref="BU3:BU22 AZ3:BA22 BK3:BK22 AG3:AG22 AM3:AM22">
    <cfRule type="cellIs" priority="15" dxfId="4" operator="equal" stopIfTrue="1">
      <formula>1</formula>
    </cfRule>
    <cfRule type="cellIs" priority="16" dxfId="3" operator="equal" stopIfTrue="1">
      <formula>2</formula>
    </cfRule>
    <cfRule type="cellIs" priority="17" dxfId="2" operator="equal" stopIfTrue="1">
      <formula>3</formula>
    </cfRule>
  </conditionalFormatting>
  <conditionalFormatting sqref="AM3:AM22 AZ3:BA22 BK3:BK22 BU3:BU22">
    <cfRule type="cellIs" priority="12" dxfId="4" operator="equal" stopIfTrue="1">
      <formula>1</formula>
    </cfRule>
    <cfRule type="cellIs" priority="13" dxfId="3" operator="equal" stopIfTrue="1">
      <formula>2</formula>
    </cfRule>
    <cfRule type="cellIs" priority="14" dxfId="2" operator="equal" stopIfTrue="1">
      <formula>3</formula>
    </cfRule>
  </conditionalFormatting>
  <conditionalFormatting sqref="BA3:BA20 BK3:BK20 BU3:BU22">
    <cfRule type="cellIs" priority="9" dxfId="4" operator="equal" stopIfTrue="1">
      <formula>1</formula>
    </cfRule>
    <cfRule type="cellIs" priority="10" dxfId="3" operator="equal" stopIfTrue="1">
      <formula>2</formula>
    </cfRule>
    <cfRule type="cellIs" priority="11" dxfId="2" operator="equal" stopIfTrue="1">
      <formula>3</formula>
    </cfRule>
  </conditionalFormatting>
  <conditionalFormatting sqref="BK3:BK12 BU3:BU22">
    <cfRule type="cellIs" priority="6" dxfId="4" operator="equal" stopIfTrue="1">
      <formula>1</formula>
    </cfRule>
    <cfRule type="cellIs" priority="7" dxfId="3" operator="equal" stopIfTrue="1">
      <formula>2</formula>
    </cfRule>
    <cfRule type="cellIs" priority="8" dxfId="2" operator="equal" stopIfTrue="1">
      <formula>3</formula>
    </cfRule>
  </conditionalFormatting>
  <conditionalFormatting sqref="BU3:BU22">
    <cfRule type="cellIs" priority="3" dxfId="4" operator="equal" stopIfTrue="1">
      <formula>1</formula>
    </cfRule>
    <cfRule type="cellIs" priority="4" dxfId="3" operator="equal" stopIfTrue="1">
      <formula>2</formula>
    </cfRule>
    <cfRule type="cellIs" priority="5" dxfId="2" operator="equal" stopIfTrue="1">
      <formula>3</formula>
    </cfRule>
  </conditionalFormatting>
  <conditionalFormatting sqref="C41:C77 C4:C39">
    <cfRule type="cellIs" priority="1" dxfId="1" operator="between" stopIfTrue="1">
      <formula>1947</formula>
      <formula>1</formula>
    </cfRule>
    <cfRule type="cellIs" priority="2" dxfId="0" operator="equal" stopIfTrue="1">
      <formula>"L"</formula>
    </cfRule>
  </conditionalFormatting>
  <printOptions horizontalCentered="1"/>
  <pageMargins left="0.3937007874015748" right="0.3937007874015748" top="0.7086614173228347" bottom="0.5905511811023623" header="0.3937007874015748" footer="0.3937007874015748"/>
  <pageSetup horizontalDpi="600" verticalDpi="600" orientation="portrait" paperSize="9" r:id="rId1"/>
  <headerFooter alignWithMargins="0">
    <oddHeader>&amp;L&amp;"Courier New,tučné"&amp;18Obrana ranče&amp;R&amp;"Courier New,tučné"&amp;18"&amp;A"</oddHeader>
    <oddFooter>&amp;L&amp;"Courier New,kurzíva"&amp;8&amp;A&amp;C&amp;"Courier New CE,Italic"&amp;8Strana &amp;P z &amp;N&amp;R&amp;"Courier New CE,Italic"&amp;8Horní Police 15. 9. 2012</oddFooter>
  </headerFooter>
  <colBreaks count="9" manualBreakCount="9">
    <brk id="3" max="21" man="1"/>
    <brk id="9" max="21" man="1"/>
    <brk id="15" max="21" man="1"/>
    <brk id="21" max="21" man="1"/>
    <brk id="27" max="21" man="1"/>
    <brk id="33" max="21" man="1"/>
    <brk id="39" max="21" man="1"/>
    <brk id="53" max="21" man="1"/>
    <brk id="6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jmichalek</dc:creator>
  <cp:keywords/>
  <dc:description/>
  <cp:lastModifiedBy>Michálek, Jiří</cp:lastModifiedBy>
  <cp:lastPrinted>2012-09-18T07:16:21Z</cp:lastPrinted>
  <dcterms:created xsi:type="dcterms:W3CDTF">2006-04-07T08:59:24Z</dcterms:created>
  <dcterms:modified xsi:type="dcterms:W3CDTF">2012-09-18T07:19:16Z</dcterms:modified>
  <cp:category/>
  <cp:version/>
  <cp:contentType/>
  <cp:contentStatus/>
</cp:coreProperties>
</file>